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9570" windowHeight="11640" activeTab="1"/>
  </bookViews>
  <sheets>
    <sheet name="SobotaSlalom" sheetId="1" r:id="rId1"/>
    <sheet name="SobotaSlalomKat" sheetId="2" r:id="rId2"/>
  </sheets>
  <externalReferences>
    <externalReference r:id="rId5"/>
    <externalReference r:id="rId6"/>
  </externalReferences>
  <definedNames>
    <definedName name="aaa">#REF!</definedName>
    <definedName name="acko" localSheetId="0">#REF!</definedName>
    <definedName name="acko" localSheetId="1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0">#REF!</definedName>
    <definedName name="becko" localSheetId="1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0">#REF!</definedName>
    <definedName name="cecko" localSheetId="1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<sst xmlns="http://schemas.openxmlformats.org/spreadsheetml/2006/main" count="544" uniqueCount="157">
  <si>
    <t>Klub</t>
  </si>
  <si>
    <t>C6</t>
  </si>
  <si>
    <t>C5</t>
  </si>
  <si>
    <t>C4</t>
  </si>
  <si>
    <t>C3</t>
  </si>
  <si>
    <t>KAL Jasná</t>
  </si>
  <si>
    <t>A5</t>
  </si>
  <si>
    <t>A4</t>
  </si>
  <si>
    <t>MIKULÁŠ Jozef</t>
  </si>
  <si>
    <t>A3</t>
  </si>
  <si>
    <t>A2</t>
  </si>
  <si>
    <t>A1</t>
  </si>
  <si>
    <t>LENGYEL Branislav</t>
  </si>
  <si>
    <t>Štart  Kežmarok</t>
  </si>
  <si>
    <t>C7</t>
  </si>
  <si>
    <t>B6</t>
  </si>
  <si>
    <t>SKS Zvolen</t>
  </si>
  <si>
    <t>LK Tatranská Lomnica</t>
  </si>
  <si>
    <t>TJ Vysoké Tatry</t>
  </si>
  <si>
    <t>B7</t>
  </si>
  <si>
    <t>B8</t>
  </si>
  <si>
    <t>B9</t>
  </si>
  <si>
    <t>B10</t>
  </si>
  <si>
    <t>KL Oravy</t>
  </si>
  <si>
    <t>Ski Club Vrátna</t>
  </si>
  <si>
    <t>Kód</t>
  </si>
  <si>
    <t>Oz</t>
  </si>
  <si>
    <t>Om</t>
  </si>
  <si>
    <t>SKI Team Ždiar</t>
  </si>
  <si>
    <t>ŠK Uni Košice</t>
  </si>
  <si>
    <t>JAKUBEC Július</t>
  </si>
  <si>
    <t>ATC Hrabušice</t>
  </si>
  <si>
    <t>DUCHOVNÝ Juraj</t>
  </si>
  <si>
    <t>Ružomberok</t>
  </si>
  <si>
    <t>POL</t>
  </si>
  <si>
    <t>KLIMČÁK Leszek</t>
  </si>
  <si>
    <t>B12</t>
  </si>
  <si>
    <t>TJ Štart  Kežmarok</t>
  </si>
  <si>
    <t>ŠK ZP Pegas Remata</t>
  </si>
  <si>
    <t>LK HN Prievidza</t>
  </si>
  <si>
    <t>Kat.</t>
  </si>
  <si>
    <t>Ski Team Zapač</t>
  </si>
  <si>
    <t>ŠKB Lyžiarik B.Bystrica</t>
  </si>
  <si>
    <t>LK L.Porúbka</t>
  </si>
  <si>
    <t>LO HST Polomka-Bučník</t>
  </si>
  <si>
    <t>LK TJ Družba Smrečany Žiar</t>
  </si>
  <si>
    <t>1. Ski Masters Club</t>
  </si>
  <si>
    <t>Ski Klub Senior Zvolen</t>
  </si>
  <si>
    <t>MACH  Roman</t>
  </si>
  <si>
    <t>HORSKÝ  Jozef</t>
  </si>
  <si>
    <t>JAGERČÍK  Marián</t>
  </si>
  <si>
    <t>JAGERČÍKOVÁ  Janka</t>
  </si>
  <si>
    <t>BERAN  Peter</t>
  </si>
  <si>
    <t>GRANEC  Daniel</t>
  </si>
  <si>
    <t>KRASUĽA  Pavel</t>
  </si>
  <si>
    <t>MIKULÁŠ  Jozef</t>
  </si>
  <si>
    <t>ŠTAMM  Pavol</t>
  </si>
  <si>
    <t>KRASUĽA  Radoslav</t>
  </si>
  <si>
    <t>CHMELÍK  Martin</t>
  </si>
  <si>
    <t>DOLNÍK  František</t>
  </si>
  <si>
    <t>KOREŠOVÁ  Ingrid</t>
  </si>
  <si>
    <t>ŠUPALA  Miroslav</t>
  </si>
  <si>
    <t>JAMBRICH  Dušan</t>
  </si>
  <si>
    <t>IVANKO  Vladimír</t>
  </si>
  <si>
    <t>HOFBAUER  Milan</t>
  </si>
  <si>
    <t>KRASUĽA  Josef</t>
  </si>
  <si>
    <t>ZGODAVA  Štefan</t>
  </si>
  <si>
    <t>TERNAVSKÝ  Vladimír</t>
  </si>
  <si>
    <t>VOZÁRIK  Ján</t>
  </si>
  <si>
    <t>PARDOVIČ  Ján</t>
  </si>
  <si>
    <t>STRÍŽOVÁ  Marika</t>
  </si>
  <si>
    <t>VRTIEL  Anton</t>
  </si>
  <si>
    <t>PETRÍK  Ján</t>
  </si>
  <si>
    <t>KRAJŇÁK  Otto</t>
  </si>
  <si>
    <t>KRAJŇÁK  Oto</t>
  </si>
  <si>
    <t>KOŠÍK  Radoslav</t>
  </si>
  <si>
    <t>ČÍŽOVÁ  Magda</t>
  </si>
  <si>
    <t>VELIČOVÁ  Marcela</t>
  </si>
  <si>
    <t>DIBDIAK  Jozef</t>
  </si>
  <si>
    <t>ŽILINČÍK  Juraj</t>
  </si>
  <si>
    <t>DANIŠOVÁ  Eva</t>
  </si>
  <si>
    <t>KURJAK  Ladislav</t>
  </si>
  <si>
    <t>RÉVAI  Róbert</t>
  </si>
  <si>
    <t>CAGALA  Vladimír</t>
  </si>
  <si>
    <t>ŠTRKOLEC  Dušan</t>
  </si>
  <si>
    <t>ŠÍNSKA  Yveta</t>
  </si>
  <si>
    <t>GAŠPAR  Adrián</t>
  </si>
  <si>
    <t>MLYNARČÍK Maroš</t>
  </si>
  <si>
    <t>ANDRÁŠ Radovan</t>
  </si>
  <si>
    <t>ANTOŠKA Andrej</t>
  </si>
  <si>
    <t>KOMPANÍKOVÁ Katarína</t>
  </si>
  <si>
    <t>MLYNARČÍKOVÁ Anna</t>
  </si>
  <si>
    <t>MLYNARČÍKOVÁ Mirka</t>
  </si>
  <si>
    <t>ŽEMBOVÁ Anna</t>
  </si>
  <si>
    <t>SLA Bratislava - ÚAD</t>
  </si>
  <si>
    <t xml:space="preserve">SLOVENSKÝ  POHÁR MASTERS  V ALPSKÝCH  DISCIPLÍNACH </t>
  </si>
  <si>
    <t>Riaditeľ pret.:</t>
  </si>
  <si>
    <t>Názov trate:</t>
  </si>
  <si>
    <t>Štart:</t>
  </si>
  <si>
    <t>m.n.m.</t>
  </si>
  <si>
    <t>Rozhodca:</t>
  </si>
  <si>
    <t>Cieľ:</t>
  </si>
  <si>
    <t>Výškový rozdiel:</t>
  </si>
  <si>
    <t>m</t>
  </si>
  <si>
    <t>Autor trate 1. K</t>
  </si>
  <si>
    <t>Počet bránok:</t>
  </si>
  <si>
    <t>Autor trate 2. K</t>
  </si>
  <si>
    <t>Predjazdci:</t>
  </si>
  <si>
    <t>Čas štartu:</t>
  </si>
  <si>
    <t>A</t>
  </si>
  <si>
    <t>B</t>
  </si>
  <si>
    <t>Počasie:</t>
  </si>
  <si>
    <t>C</t>
  </si>
  <si>
    <t>Teplota vzduchu:</t>
  </si>
  <si>
    <t>D</t>
  </si>
  <si>
    <t>Teplota snehu:</t>
  </si>
  <si>
    <t>Kategória: ženy C - 1, 2, 3, 4, 5, 6, 7</t>
  </si>
  <si>
    <t>Por.</t>
  </si>
  <si>
    <t>Št. č.</t>
  </si>
  <si>
    <t>Priezvisko a meno</t>
  </si>
  <si>
    <t>Roč</t>
  </si>
  <si>
    <t>1. kolo</t>
  </si>
  <si>
    <t>2. kolo</t>
  </si>
  <si>
    <t>Súčet</t>
  </si>
  <si>
    <t>Kor.</t>
  </si>
  <si>
    <t>Body</t>
  </si>
  <si>
    <t>Kategória: muži B - 6, 7, 8, 9, 10, 11, 12</t>
  </si>
  <si>
    <t>Kategória: muži A - 1, 2, 3, 4, 5</t>
  </si>
  <si>
    <t>Kategória: OPEN ženy</t>
  </si>
  <si>
    <t>Kategória: OPEN muži</t>
  </si>
  <si>
    <t xml:space="preserve">1. ročník - Memoriál Jozefa Krasuľu </t>
  </si>
  <si>
    <t xml:space="preserve">Slalom </t>
  </si>
  <si>
    <t>14. 1. 2012</t>
  </si>
  <si>
    <t>Deny I</t>
  </si>
  <si>
    <t>KRÁLIK Richard</t>
  </si>
  <si>
    <t>TERNAVSKI</t>
  </si>
  <si>
    <t>STRAPEC Ján</t>
  </si>
  <si>
    <t>Štôla</t>
  </si>
  <si>
    <t>KRYJ Mariusz</t>
  </si>
  <si>
    <t>SEDLIAK Milan</t>
  </si>
  <si>
    <t>SEDLIAKOVÁ Jana</t>
  </si>
  <si>
    <t>ADAMÍK Tomáš</t>
  </si>
  <si>
    <t>sneženie</t>
  </si>
  <si>
    <t xml:space="preserve"> - 2°C</t>
  </si>
  <si>
    <t>Tech. komisár:</t>
  </si>
  <si>
    <t>TERNAVSKÝ Vladimír</t>
  </si>
  <si>
    <t>Výsledková listina</t>
  </si>
  <si>
    <t>DNF</t>
  </si>
  <si>
    <t>DSQ</t>
  </si>
  <si>
    <t>Tech. komisár</t>
  </si>
  <si>
    <t>10:00 / 11:45</t>
  </si>
  <si>
    <t>47 / 47</t>
  </si>
  <si>
    <t>Výsledková listina - po kategóriách</t>
  </si>
  <si>
    <t>ŠUMPÍK Vladimír</t>
  </si>
  <si>
    <t>Kategória: ženy C</t>
  </si>
  <si>
    <t>Kategória: muži B</t>
  </si>
  <si>
    <t>Kategória: muži A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</si>
</sst>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  <numFmt numFmtId="207" formatCode="dd"/>
    <numFmt numFmtId="208" formatCode="[$-41B]d\.\ mmmm\ yyyy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194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194" fontId="0" fillId="0" borderId="0" xfId="0" applyNumberFormat="1" applyFont="1" applyAlignment="1">
      <alignment horizontal="right"/>
    </xf>
    <xf numFmtId="194" fontId="0" fillId="0" borderId="0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94" fontId="24" fillId="0" borderId="11" xfId="0" applyNumberFormat="1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7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UAD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teky\ski\rok2009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workbookViewId="0" topLeftCell="A64">
      <selection activeCell="H15" sqref="H15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6.625" style="0" customWidth="1"/>
    <col min="7" max="7" width="23.00390625" style="0" customWidth="1"/>
    <col min="8" max="9" width="8.125" style="0" customWidth="1"/>
    <col min="10" max="10" width="8.125" style="9" customWidth="1"/>
    <col min="11" max="11" width="8.125" style="0" customWidth="1"/>
    <col min="12" max="12" width="5.625" style="10" bestFit="1" customWidth="1"/>
  </cols>
  <sheetData>
    <row r="1" spans="1:12" ht="12.75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5:6" ht="12.75">
      <c r="E3" s="8"/>
      <c r="F3" s="8"/>
    </row>
    <row r="4" spans="1:12" ht="20.25">
      <c r="A4" s="54" t="s">
        <v>95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0.25">
      <c r="A5" s="58" t="s">
        <v>130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>
      <c r="A7" s="54" t="s">
        <v>131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3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55" t="s">
        <v>146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12"/>
      <c r="B10" s="12"/>
      <c r="C10" s="12"/>
      <c r="D10" s="12"/>
      <c r="E10" s="13"/>
      <c r="F10" s="13"/>
      <c r="G10" s="12"/>
      <c r="H10" s="12"/>
      <c r="I10" s="14" t="s">
        <v>132</v>
      </c>
      <c r="K10" s="14"/>
      <c r="L10" s="15"/>
    </row>
    <row r="11" spans="1:12" ht="12.75">
      <c r="A11" s="16" t="s">
        <v>96</v>
      </c>
      <c r="B11" s="12"/>
      <c r="D11" s="12" t="s">
        <v>8</v>
      </c>
      <c r="F11" s="17" t="s">
        <v>97</v>
      </c>
      <c r="G11" s="12"/>
      <c r="H11" s="15" t="s">
        <v>133</v>
      </c>
      <c r="I11" s="12"/>
      <c r="J11" s="18"/>
      <c r="K11" s="12"/>
      <c r="L11" s="15"/>
    </row>
    <row r="12" spans="1:12" ht="12.75">
      <c r="A12" s="16" t="s">
        <v>144</v>
      </c>
      <c r="B12" s="12"/>
      <c r="D12" t="s">
        <v>12</v>
      </c>
      <c r="F12" s="17" t="s">
        <v>98</v>
      </c>
      <c r="G12" s="12"/>
      <c r="H12" s="15"/>
      <c r="I12" s="12" t="s">
        <v>99</v>
      </c>
      <c r="J12" s="18"/>
      <c r="K12" s="12"/>
      <c r="L12" s="15"/>
    </row>
    <row r="13" spans="1:12" ht="12.75">
      <c r="A13" s="16" t="s">
        <v>100</v>
      </c>
      <c r="B13" s="12"/>
      <c r="D13" s="12" t="s">
        <v>153</v>
      </c>
      <c r="F13" s="17" t="s">
        <v>101</v>
      </c>
      <c r="G13" s="12"/>
      <c r="H13" s="15"/>
      <c r="I13" s="12" t="s">
        <v>99</v>
      </c>
      <c r="J13" s="18"/>
      <c r="K13" s="12"/>
      <c r="L13" s="15"/>
    </row>
    <row r="14" spans="1:12" ht="12.75">
      <c r="A14" s="12"/>
      <c r="B14" s="12"/>
      <c r="C14" s="12"/>
      <c r="D14" s="12"/>
      <c r="F14" s="17" t="s">
        <v>102</v>
      </c>
      <c r="G14" s="12"/>
      <c r="H14" s="15"/>
      <c r="I14" s="12" t="s">
        <v>103</v>
      </c>
      <c r="J14" s="18"/>
      <c r="K14" s="12"/>
      <c r="L14" s="15"/>
    </row>
    <row r="15" spans="1:12" ht="12.75">
      <c r="A15" s="16" t="s">
        <v>104</v>
      </c>
      <c r="B15" s="12"/>
      <c r="C15" s="12"/>
      <c r="D15" s="12" t="s">
        <v>145</v>
      </c>
      <c r="F15" s="17" t="s">
        <v>105</v>
      </c>
      <c r="G15" s="12"/>
      <c r="H15" s="19" t="s">
        <v>151</v>
      </c>
      <c r="I15" s="12"/>
      <c r="J15" s="18"/>
      <c r="K15" s="12"/>
      <c r="L15" s="15"/>
    </row>
    <row r="16" spans="1:12" ht="12.75">
      <c r="A16" s="16" t="s">
        <v>106</v>
      </c>
      <c r="B16" s="12"/>
      <c r="C16" s="12"/>
      <c r="D16" s="42" t="s">
        <v>78</v>
      </c>
      <c r="F16" s="17"/>
      <c r="G16" s="12"/>
      <c r="H16" s="12"/>
      <c r="I16" s="12"/>
      <c r="J16" s="18"/>
      <c r="K16" s="12"/>
      <c r="L16" s="15"/>
    </row>
    <row r="17" spans="1:12" ht="12.75">
      <c r="A17" s="16" t="s">
        <v>107</v>
      </c>
      <c r="B17" s="12"/>
      <c r="C17" s="12"/>
      <c r="D17" s="12"/>
      <c r="F17" s="17" t="s">
        <v>108</v>
      </c>
      <c r="G17" s="12"/>
      <c r="H17" s="20" t="s">
        <v>150</v>
      </c>
      <c r="I17" s="12"/>
      <c r="J17" s="18"/>
      <c r="K17" s="12"/>
      <c r="L17" s="15"/>
    </row>
    <row r="18" spans="1:12" ht="12.75">
      <c r="A18" s="12"/>
      <c r="B18" s="16" t="s">
        <v>109</v>
      </c>
      <c r="C18" s="16"/>
      <c r="D18" s="12" t="s">
        <v>28</v>
      </c>
      <c r="F18" s="17"/>
      <c r="G18" s="12"/>
      <c r="H18" s="12"/>
      <c r="I18" s="12"/>
      <c r="J18" s="18"/>
      <c r="K18" s="12"/>
      <c r="L18" s="15"/>
    </row>
    <row r="19" spans="1:12" ht="12.75">
      <c r="A19" s="12"/>
      <c r="B19" s="16" t="s">
        <v>110</v>
      </c>
      <c r="C19" s="16"/>
      <c r="D19" s="12"/>
      <c r="F19" s="17" t="s">
        <v>111</v>
      </c>
      <c r="G19" s="12"/>
      <c r="H19" s="21" t="s">
        <v>142</v>
      </c>
      <c r="I19" s="12"/>
      <c r="J19" s="18"/>
      <c r="K19" s="12"/>
      <c r="L19" s="15"/>
    </row>
    <row r="20" spans="1:12" ht="12.75">
      <c r="A20" s="12"/>
      <c r="B20" s="16" t="s">
        <v>112</v>
      </c>
      <c r="C20" s="16"/>
      <c r="D20" s="12"/>
      <c r="F20" s="17" t="s">
        <v>113</v>
      </c>
      <c r="G20" s="12"/>
      <c r="H20" s="22" t="s">
        <v>143</v>
      </c>
      <c r="I20" s="12"/>
      <c r="J20" s="18"/>
      <c r="K20" s="12"/>
      <c r="L20" s="15"/>
    </row>
    <row r="21" spans="1:12" ht="12.75">
      <c r="A21" s="12"/>
      <c r="B21" s="16" t="s">
        <v>114</v>
      </c>
      <c r="C21" s="16"/>
      <c r="D21" s="12"/>
      <c r="F21" s="17" t="s">
        <v>115</v>
      </c>
      <c r="G21" s="12"/>
      <c r="H21" s="22"/>
      <c r="I21" s="12"/>
      <c r="J21" s="18"/>
      <c r="K21" s="12"/>
      <c r="L21" s="15"/>
    </row>
    <row r="22" spans="1:12" ht="12.75">
      <c r="A22" s="12"/>
      <c r="B22" s="12"/>
      <c r="C22" s="12"/>
      <c r="D22" s="12"/>
      <c r="E22" s="13"/>
      <c r="F22" s="13"/>
      <c r="G22" s="12"/>
      <c r="H22" s="12"/>
      <c r="I22" s="12"/>
      <c r="J22" s="18"/>
      <c r="K22" s="12"/>
      <c r="L22" s="15"/>
    </row>
    <row r="23" spans="2:12" s="12" customFormat="1" ht="12.75">
      <c r="B23" s="16" t="s">
        <v>116</v>
      </c>
      <c r="C23" s="16"/>
      <c r="I23" s="18"/>
      <c r="L23" s="15"/>
    </row>
    <row r="24" s="12" customFormat="1" ht="12.75">
      <c r="L24" s="15"/>
    </row>
    <row r="25" spans="1:12" s="12" customFormat="1" ht="12.75">
      <c r="A25" s="23" t="s">
        <v>117</v>
      </c>
      <c r="B25" s="23" t="s">
        <v>118</v>
      </c>
      <c r="C25" s="23" t="s">
        <v>25</v>
      </c>
      <c r="D25" s="24" t="s">
        <v>119</v>
      </c>
      <c r="E25" s="25" t="s">
        <v>120</v>
      </c>
      <c r="F25" s="23" t="s">
        <v>40</v>
      </c>
      <c r="G25" s="24" t="s">
        <v>0</v>
      </c>
      <c r="H25" s="26" t="s">
        <v>121</v>
      </c>
      <c r="I25" s="27" t="s">
        <v>122</v>
      </c>
      <c r="J25" s="28" t="s">
        <v>123</v>
      </c>
      <c r="K25" s="26" t="s">
        <v>124</v>
      </c>
      <c r="L25" s="23" t="s">
        <v>125</v>
      </c>
    </row>
    <row r="26" s="12" customFormat="1" ht="12.75">
      <c r="L26" s="15"/>
    </row>
    <row r="27" spans="1:12" s="5" customFormat="1" ht="12.75" customHeight="1">
      <c r="A27" s="6">
        <v>1</v>
      </c>
      <c r="B27" s="6">
        <v>5</v>
      </c>
      <c r="C27" s="34">
        <v>2635</v>
      </c>
      <c r="D27" s="35" t="s">
        <v>80</v>
      </c>
      <c r="E27" s="41">
        <v>59</v>
      </c>
      <c r="F27" s="44" t="s">
        <v>2</v>
      </c>
      <c r="G27" s="42" t="s">
        <v>42</v>
      </c>
      <c r="H27" s="29">
        <v>0.0006491898148148149</v>
      </c>
      <c r="I27" s="30">
        <v>0.0006374999999999999</v>
      </c>
      <c r="J27" s="29">
        <f aca="true" t="shared" si="0" ref="J27:J34">SUM(H27:I27)</f>
        <v>0.0012866898148148147</v>
      </c>
      <c r="K27" s="29">
        <f aca="true" t="shared" si="1" ref="K27:K34">IF(F27="C1",J27*1,IF(F27="C2",J27*0.99,IF(F27="C3",J27*0.97,IF(F27="C4",J27*0.94,IF(F27="C5",J27*0.91,IF(F27="C6",J27*0.88,IF(F27="C7",J27*0.85,J27)))))))</f>
        <v>0.0011708877314814815</v>
      </c>
      <c r="L27" s="7">
        <v>100</v>
      </c>
    </row>
    <row r="28" spans="1:11" s="5" customFormat="1" ht="12.75" customHeight="1">
      <c r="A28" s="6">
        <v>2</v>
      </c>
      <c r="B28" s="6">
        <v>3</v>
      </c>
      <c r="C28" s="15">
        <v>1973</v>
      </c>
      <c r="D28" s="12" t="s">
        <v>70</v>
      </c>
      <c r="E28" s="15">
        <v>53</v>
      </c>
      <c r="F28" s="15" t="s">
        <v>1</v>
      </c>
      <c r="G28" s="12" t="s">
        <v>16</v>
      </c>
      <c r="H28" s="29">
        <v>0.0006780092592592593</v>
      </c>
      <c r="I28" s="30">
        <v>0.0006818287037037036</v>
      </c>
      <c r="J28" s="29">
        <f t="shared" si="0"/>
        <v>0.0013598379629629629</v>
      </c>
      <c r="K28" s="29">
        <f t="shared" si="1"/>
        <v>0.0011966574074074073</v>
      </c>
    </row>
    <row r="29" spans="1:12" s="5" customFormat="1" ht="12.75" customHeight="1">
      <c r="A29" s="6">
        <v>3</v>
      </c>
      <c r="B29" s="6">
        <v>2</v>
      </c>
      <c r="C29" s="34">
        <v>2343</v>
      </c>
      <c r="D29" s="35" t="s">
        <v>77</v>
      </c>
      <c r="E29" s="41">
        <v>55</v>
      </c>
      <c r="F29" s="6" t="s">
        <v>1</v>
      </c>
      <c r="G29" s="42" t="s">
        <v>18</v>
      </c>
      <c r="H29" s="29">
        <v>0.0006991898148148148</v>
      </c>
      <c r="I29" s="30">
        <v>0.0006934027777777777</v>
      </c>
      <c r="J29" s="29">
        <f t="shared" si="0"/>
        <v>0.0013925925925925924</v>
      </c>
      <c r="K29" s="29">
        <f t="shared" si="1"/>
        <v>0.0012254814814814813</v>
      </c>
      <c r="L29" s="7">
        <v>80</v>
      </c>
    </row>
    <row r="30" spans="1:12" s="5" customFormat="1" ht="12.75" customHeight="1">
      <c r="A30" s="6">
        <v>4</v>
      </c>
      <c r="B30" s="6">
        <v>4</v>
      </c>
      <c r="C30" s="34">
        <v>3044</v>
      </c>
      <c r="D30" s="35" t="s">
        <v>85</v>
      </c>
      <c r="E30" s="41">
        <v>60</v>
      </c>
      <c r="F30" s="44" t="s">
        <v>2</v>
      </c>
      <c r="G30" s="42" t="s">
        <v>42</v>
      </c>
      <c r="H30" s="29">
        <v>0.0006991898148148148</v>
      </c>
      <c r="I30" s="30">
        <v>0.0006726851851851851</v>
      </c>
      <c r="J30" s="29">
        <f t="shared" si="0"/>
        <v>0.0013718749999999998</v>
      </c>
      <c r="K30" s="29">
        <f t="shared" si="1"/>
        <v>0.00124840625</v>
      </c>
      <c r="L30" s="7">
        <v>60</v>
      </c>
    </row>
    <row r="31" spans="1:12" s="5" customFormat="1" ht="12.75" customHeight="1">
      <c r="A31" s="6">
        <v>5</v>
      </c>
      <c r="B31" s="6">
        <v>6</v>
      </c>
      <c r="C31" s="34">
        <v>507</v>
      </c>
      <c r="D31" s="35" t="s">
        <v>51</v>
      </c>
      <c r="E31" s="41">
        <v>64</v>
      </c>
      <c r="F31" s="15" t="s">
        <v>3</v>
      </c>
      <c r="G31" s="42" t="s">
        <v>44</v>
      </c>
      <c r="H31" s="29">
        <v>0.0007049768518518519</v>
      </c>
      <c r="I31" s="30">
        <v>0.0007055555555555556</v>
      </c>
      <c r="J31" s="29">
        <f t="shared" si="0"/>
        <v>0.0014105324074074077</v>
      </c>
      <c r="K31" s="29">
        <f t="shared" si="1"/>
        <v>0.0013259004629629632</v>
      </c>
      <c r="L31" s="7">
        <v>50</v>
      </c>
    </row>
    <row r="32" spans="1:11" s="5" customFormat="1" ht="12.75" customHeight="1">
      <c r="A32" s="6">
        <v>6</v>
      </c>
      <c r="B32" s="6">
        <v>1</v>
      </c>
      <c r="C32" s="15">
        <v>2174</v>
      </c>
      <c r="D32" s="12" t="s">
        <v>76</v>
      </c>
      <c r="E32" s="15">
        <v>45</v>
      </c>
      <c r="F32" s="6" t="s">
        <v>14</v>
      </c>
      <c r="G32" s="38" t="s">
        <v>24</v>
      </c>
      <c r="H32" s="29">
        <v>0.0008410879629629631</v>
      </c>
      <c r="I32" s="30">
        <v>0.0008184027777777778</v>
      </c>
      <c r="J32" s="29">
        <f t="shared" si="0"/>
        <v>0.0016594907407407409</v>
      </c>
      <c r="K32" s="29">
        <f t="shared" si="1"/>
        <v>0.0014105671296296297</v>
      </c>
    </row>
    <row r="33" spans="1:12" s="5" customFormat="1" ht="12.75" customHeight="1">
      <c r="A33" s="6">
        <v>7</v>
      </c>
      <c r="B33" s="6">
        <v>8</v>
      </c>
      <c r="C33" s="34">
        <v>1239</v>
      </c>
      <c r="D33" s="35" t="s">
        <v>60</v>
      </c>
      <c r="E33" s="41">
        <v>70</v>
      </c>
      <c r="F33" s="15" t="s">
        <v>4</v>
      </c>
      <c r="G33" s="42" t="s">
        <v>42</v>
      </c>
      <c r="H33" s="29">
        <v>0.0006662037037037037</v>
      </c>
      <c r="I33" s="30">
        <v>0.0008637731481481481</v>
      </c>
      <c r="J33" s="29">
        <f t="shared" si="0"/>
        <v>0.0015299768518518518</v>
      </c>
      <c r="K33" s="29">
        <f t="shared" si="1"/>
        <v>0.0014840775462962963</v>
      </c>
      <c r="L33" s="7">
        <v>45</v>
      </c>
    </row>
    <row r="34" spans="1:12" s="5" customFormat="1" ht="12.75" customHeight="1">
      <c r="A34" s="6">
        <v>8</v>
      </c>
      <c r="B34" s="6">
        <v>7</v>
      </c>
      <c r="C34" s="6"/>
      <c r="D34" s="46" t="s">
        <v>140</v>
      </c>
      <c r="E34" s="45">
        <v>62</v>
      </c>
      <c r="F34" s="44" t="s">
        <v>3</v>
      </c>
      <c r="G34" s="42" t="s">
        <v>42</v>
      </c>
      <c r="H34" s="29">
        <v>0.0008119212962962963</v>
      </c>
      <c r="I34" s="30">
        <v>0.0008614583333333333</v>
      </c>
      <c r="J34" s="29">
        <f t="shared" si="0"/>
        <v>0.0016733796296296297</v>
      </c>
      <c r="K34" s="29">
        <f t="shared" si="1"/>
        <v>0.0015729768518518519</v>
      </c>
      <c r="L34" s="7"/>
    </row>
    <row r="35" spans="1:12" s="5" customFormat="1" ht="14.25">
      <c r="A35" s="6"/>
      <c r="B35" s="2"/>
      <c r="C35" s="2"/>
      <c r="D35" s="1"/>
      <c r="E35" s="2"/>
      <c r="F35" s="2"/>
      <c r="G35" s="1"/>
      <c r="H35" s="29"/>
      <c r="I35" s="29"/>
      <c r="J35" s="29"/>
      <c r="K35" s="29"/>
      <c r="L35" s="10"/>
    </row>
    <row r="36" spans="8:12" s="12" customFormat="1" ht="12.75">
      <c r="H36" s="29"/>
      <c r="I36" s="29"/>
      <c r="J36" s="29"/>
      <c r="K36" s="29"/>
      <c r="L36" s="15"/>
    </row>
    <row r="37" spans="2:12" s="5" customFormat="1" ht="12.75">
      <c r="B37" s="16" t="s">
        <v>126</v>
      </c>
      <c r="C37" s="16"/>
      <c r="D37" s="16"/>
      <c r="E37" s="12"/>
      <c r="F37" s="12"/>
      <c r="G37" s="12"/>
      <c r="H37" s="29"/>
      <c r="I37" s="29"/>
      <c r="J37" s="29"/>
      <c r="K37" s="29"/>
      <c r="L37" s="15"/>
    </row>
    <row r="38" spans="1:12" s="5" customFormat="1" ht="12.75">
      <c r="A38" s="12"/>
      <c r="B38" s="12"/>
      <c r="C38" s="12"/>
      <c r="D38" s="12"/>
      <c r="E38" s="12"/>
      <c r="F38" s="12"/>
      <c r="G38" s="12"/>
      <c r="H38" s="29"/>
      <c r="I38" s="29"/>
      <c r="J38" s="29"/>
      <c r="K38" s="29"/>
      <c r="L38" s="15"/>
    </row>
    <row r="39" spans="1:12" s="5" customFormat="1" ht="12.75">
      <c r="A39" s="23" t="s">
        <v>117</v>
      </c>
      <c r="B39" s="23" t="s">
        <v>118</v>
      </c>
      <c r="C39" s="23" t="s">
        <v>25</v>
      </c>
      <c r="D39" s="24" t="s">
        <v>119</v>
      </c>
      <c r="E39" s="25" t="s">
        <v>120</v>
      </c>
      <c r="F39" s="23" t="s">
        <v>40</v>
      </c>
      <c r="G39" s="24" t="s">
        <v>0</v>
      </c>
      <c r="H39" s="26" t="s">
        <v>121</v>
      </c>
      <c r="I39" s="50" t="s">
        <v>122</v>
      </c>
      <c r="J39" s="31" t="s">
        <v>123</v>
      </c>
      <c r="K39" s="26" t="s">
        <v>124</v>
      </c>
      <c r="L39" s="23" t="s">
        <v>125</v>
      </c>
    </row>
    <row r="40" spans="1:12" s="5" customFormat="1" ht="12.75">
      <c r="A40" s="12"/>
      <c r="B40" s="12"/>
      <c r="C40" s="12"/>
      <c r="D40" s="12"/>
      <c r="E40" s="12"/>
      <c r="F40" s="12"/>
      <c r="G40" s="12"/>
      <c r="H40" s="29"/>
      <c r="I40" s="29"/>
      <c r="J40" s="29"/>
      <c r="K40" s="30"/>
      <c r="L40" s="15"/>
    </row>
    <row r="41" spans="1:12" s="5" customFormat="1" ht="12.75">
      <c r="A41" s="6">
        <v>1</v>
      </c>
      <c r="B41" s="3">
        <v>25</v>
      </c>
      <c r="C41" s="34">
        <v>636</v>
      </c>
      <c r="D41" s="35" t="s">
        <v>55</v>
      </c>
      <c r="E41" s="41">
        <v>53</v>
      </c>
      <c r="F41" s="6" t="s">
        <v>15</v>
      </c>
      <c r="G41" s="42" t="s">
        <v>46</v>
      </c>
      <c r="H41" s="29">
        <v>0.0005306712962962963</v>
      </c>
      <c r="I41" s="30">
        <v>0.0005363425925925927</v>
      </c>
      <c r="J41" s="29">
        <f aca="true" t="shared" si="2" ref="J41:J58">SUM(H41:I41)</f>
        <v>0.001067013888888889</v>
      </c>
      <c r="K41" s="29">
        <f aca="true" t="shared" si="3" ref="K41:K58">IF(F41="b6",J41*1,IF(F41="b7",J41*0.99,IF(F41="b8",J41*0.97,IF(F41="b9",J41*0.94,IF(F41="b10",J41*0.91,IF(F41="b11",J41*0.88,IF(F41="b12",J41*0.85,J41)))))))</f>
        <v>0.001067013888888889</v>
      </c>
      <c r="L41" s="7">
        <v>100</v>
      </c>
    </row>
    <row r="42" spans="1:12" s="5" customFormat="1" ht="12.75">
      <c r="A42" s="6">
        <v>2</v>
      </c>
      <c r="B42" s="3">
        <v>26</v>
      </c>
      <c r="C42" s="34">
        <v>639</v>
      </c>
      <c r="D42" s="35" t="s">
        <v>56</v>
      </c>
      <c r="E42" s="41">
        <v>52</v>
      </c>
      <c r="F42" s="6" t="s">
        <v>15</v>
      </c>
      <c r="G42" s="42" t="s">
        <v>46</v>
      </c>
      <c r="H42" s="29">
        <v>0.0005333333333333334</v>
      </c>
      <c r="I42" s="30">
        <v>0.0005462962962962964</v>
      </c>
      <c r="J42" s="29">
        <f t="shared" si="2"/>
        <v>0.0010796296296296296</v>
      </c>
      <c r="K42" s="29">
        <f t="shared" si="3"/>
        <v>0.0010796296296296296</v>
      </c>
      <c r="L42" s="7">
        <v>80</v>
      </c>
    </row>
    <row r="43" spans="1:12" s="5" customFormat="1" ht="12.75">
      <c r="A43" s="6">
        <v>3</v>
      </c>
      <c r="B43" s="3">
        <v>14</v>
      </c>
      <c r="C43" s="34">
        <v>1466</v>
      </c>
      <c r="D43" s="35" t="s">
        <v>64</v>
      </c>
      <c r="E43" s="41">
        <v>41</v>
      </c>
      <c r="F43" s="3" t="s">
        <v>21</v>
      </c>
      <c r="G43" s="42" t="s">
        <v>47</v>
      </c>
      <c r="H43" s="29">
        <v>0.0005655092592592593</v>
      </c>
      <c r="I43" s="30">
        <v>0.0005922453703703704</v>
      </c>
      <c r="J43" s="29">
        <f t="shared" si="2"/>
        <v>0.0011577546296296297</v>
      </c>
      <c r="K43" s="29">
        <f t="shared" si="3"/>
        <v>0.0010882893518518518</v>
      </c>
      <c r="L43" s="7">
        <v>60</v>
      </c>
    </row>
    <row r="44" spans="1:12" s="5" customFormat="1" ht="12.75">
      <c r="A44" s="6">
        <v>4</v>
      </c>
      <c r="B44" s="3">
        <v>17</v>
      </c>
      <c r="C44" s="34">
        <v>1606</v>
      </c>
      <c r="D44" s="35" t="s">
        <v>66</v>
      </c>
      <c r="E44" s="41">
        <v>46</v>
      </c>
      <c r="F44" s="6" t="s">
        <v>20</v>
      </c>
      <c r="G44" s="42" t="s">
        <v>18</v>
      </c>
      <c r="H44" s="29">
        <v>0.0005606481481481481</v>
      </c>
      <c r="I44" s="30">
        <v>0.0005682870370370371</v>
      </c>
      <c r="J44" s="29">
        <f t="shared" si="2"/>
        <v>0.001128935185185185</v>
      </c>
      <c r="K44" s="29">
        <f t="shared" si="3"/>
        <v>0.0010950671296296294</v>
      </c>
      <c r="L44" s="7">
        <v>50</v>
      </c>
    </row>
    <row r="45" spans="1:12" s="5" customFormat="1" ht="12.75">
      <c r="A45" s="6">
        <v>5</v>
      </c>
      <c r="B45" s="3">
        <v>28</v>
      </c>
      <c r="C45" s="34">
        <v>1523</v>
      </c>
      <c r="D45" s="35" t="s">
        <v>65</v>
      </c>
      <c r="E45" s="41">
        <v>52</v>
      </c>
      <c r="F45" s="3" t="s">
        <v>15</v>
      </c>
      <c r="G45" s="42" t="s">
        <v>18</v>
      </c>
      <c r="H45" s="29">
        <v>0.000550462962962963</v>
      </c>
      <c r="I45" s="30">
        <v>0.0005659722222222222</v>
      </c>
      <c r="J45" s="29">
        <f t="shared" si="2"/>
        <v>0.0011164351851851852</v>
      </c>
      <c r="K45" s="29">
        <f t="shared" si="3"/>
        <v>0.0011164351851851852</v>
      </c>
      <c r="L45" s="7">
        <v>45</v>
      </c>
    </row>
    <row r="46" spans="1:12" s="5" customFormat="1" ht="12.75">
      <c r="A46" s="6">
        <v>6</v>
      </c>
      <c r="B46" s="3">
        <v>18</v>
      </c>
      <c r="C46" s="34">
        <v>749</v>
      </c>
      <c r="D46" s="35" t="s">
        <v>58</v>
      </c>
      <c r="E46" s="41">
        <v>48</v>
      </c>
      <c r="F46" s="41" t="s">
        <v>19</v>
      </c>
      <c r="G46" s="42" t="s">
        <v>42</v>
      </c>
      <c r="H46" s="29">
        <v>0.0005755787037037037</v>
      </c>
      <c r="I46" s="30">
        <v>0.000565625</v>
      </c>
      <c r="J46" s="29">
        <f t="shared" si="2"/>
        <v>0.0011412037037037037</v>
      </c>
      <c r="K46" s="29">
        <f t="shared" si="3"/>
        <v>0.0011297916666666667</v>
      </c>
      <c r="L46" s="7">
        <v>40</v>
      </c>
    </row>
    <row r="47" spans="1:12" s="5" customFormat="1" ht="12.75">
      <c r="A47" s="6">
        <v>7</v>
      </c>
      <c r="B47" s="3">
        <v>20</v>
      </c>
      <c r="C47" s="34">
        <v>505</v>
      </c>
      <c r="D47" s="35" t="s">
        <v>49</v>
      </c>
      <c r="E47" s="41">
        <v>48</v>
      </c>
      <c r="F47" s="41" t="s">
        <v>19</v>
      </c>
      <c r="G47" s="42" t="s">
        <v>44</v>
      </c>
      <c r="H47" s="29">
        <v>0.0005785879629629629</v>
      </c>
      <c r="I47" s="30">
        <v>0.000569675925925926</v>
      </c>
      <c r="J47" s="29">
        <f t="shared" si="2"/>
        <v>0.0011482638888888888</v>
      </c>
      <c r="K47" s="29">
        <f t="shared" si="3"/>
        <v>0.0011367812499999998</v>
      </c>
      <c r="L47" s="7">
        <v>36</v>
      </c>
    </row>
    <row r="48" spans="1:12" s="5" customFormat="1" ht="12.75">
      <c r="A48" s="6">
        <v>8</v>
      </c>
      <c r="B48" s="3">
        <v>27</v>
      </c>
      <c r="C48" s="34">
        <v>2383</v>
      </c>
      <c r="D48" s="35" t="s">
        <v>79</v>
      </c>
      <c r="E48" s="41">
        <v>52</v>
      </c>
      <c r="F48" s="6" t="s">
        <v>15</v>
      </c>
      <c r="G48" s="42" t="s">
        <v>23</v>
      </c>
      <c r="H48" s="29">
        <v>0.0005819444444444444</v>
      </c>
      <c r="I48" s="30">
        <v>0.0005791666666666666</v>
      </c>
      <c r="J48" s="29">
        <f t="shared" si="2"/>
        <v>0.001161111111111111</v>
      </c>
      <c r="K48" s="29">
        <f t="shared" si="3"/>
        <v>0.001161111111111111</v>
      </c>
      <c r="L48" s="7">
        <v>32</v>
      </c>
    </row>
    <row r="49" spans="1:12" s="5" customFormat="1" ht="12.75">
      <c r="A49" s="6">
        <v>9</v>
      </c>
      <c r="B49" s="3">
        <v>16</v>
      </c>
      <c r="C49" s="34">
        <v>1972</v>
      </c>
      <c r="D49" s="35" t="s">
        <v>69</v>
      </c>
      <c r="E49" s="41">
        <v>42</v>
      </c>
      <c r="F49" s="6" t="s">
        <v>20</v>
      </c>
      <c r="G49" s="42" t="s">
        <v>47</v>
      </c>
      <c r="H49" s="29">
        <v>0.000614699074074074</v>
      </c>
      <c r="I49" s="30">
        <v>0.0006258101851851852</v>
      </c>
      <c r="J49" s="29">
        <f t="shared" si="2"/>
        <v>0.0012405092592592593</v>
      </c>
      <c r="K49" s="29">
        <f t="shared" si="3"/>
        <v>0.0012032939814814816</v>
      </c>
      <c r="L49" s="7">
        <v>29</v>
      </c>
    </row>
    <row r="50" spans="1:12" s="5" customFormat="1" ht="12.75">
      <c r="A50" s="6">
        <v>10</v>
      </c>
      <c r="B50" s="3">
        <v>15</v>
      </c>
      <c r="C50" s="34">
        <v>1242</v>
      </c>
      <c r="D50" s="35" t="s">
        <v>61</v>
      </c>
      <c r="E50" s="41">
        <v>44</v>
      </c>
      <c r="F50" s="6" t="s">
        <v>20</v>
      </c>
      <c r="G50" s="42" t="s">
        <v>43</v>
      </c>
      <c r="H50" s="29">
        <v>0.0006357638888888889</v>
      </c>
      <c r="I50" s="30">
        <v>0.0006471064814814815</v>
      </c>
      <c r="J50" s="29">
        <f t="shared" si="2"/>
        <v>0.0012828703703703704</v>
      </c>
      <c r="K50" s="29">
        <f t="shared" si="3"/>
        <v>0.0012443842592592593</v>
      </c>
      <c r="L50" s="7">
        <v>26</v>
      </c>
    </row>
    <row r="51" spans="1:12" s="5" customFormat="1" ht="12.75">
      <c r="A51" s="6">
        <v>11</v>
      </c>
      <c r="B51" s="3">
        <v>12</v>
      </c>
      <c r="C51" s="34">
        <v>1146</v>
      </c>
      <c r="D51" s="35" t="s">
        <v>59</v>
      </c>
      <c r="E51" s="41">
        <v>33</v>
      </c>
      <c r="F51" s="41" t="s">
        <v>22</v>
      </c>
      <c r="G51" s="42" t="s">
        <v>38</v>
      </c>
      <c r="H51" s="29">
        <v>0.000704513888888889</v>
      </c>
      <c r="I51" s="30">
        <v>0.0007141203703703703</v>
      </c>
      <c r="J51" s="29">
        <f t="shared" si="2"/>
        <v>0.0014186342592592592</v>
      </c>
      <c r="K51" s="29">
        <f t="shared" si="3"/>
        <v>0.0012909571759259259</v>
      </c>
      <c r="L51" s="7">
        <v>24</v>
      </c>
    </row>
    <row r="52" spans="1:12" s="5" customFormat="1" ht="12.75">
      <c r="A52" s="6">
        <v>12</v>
      </c>
      <c r="B52" s="3">
        <v>21</v>
      </c>
      <c r="C52" s="34">
        <v>1465</v>
      </c>
      <c r="D52" s="35" t="s">
        <v>63</v>
      </c>
      <c r="E52" s="41">
        <v>50</v>
      </c>
      <c r="F52" s="6" t="s">
        <v>19</v>
      </c>
      <c r="G52" s="42" t="s">
        <v>47</v>
      </c>
      <c r="H52" s="29">
        <v>0.0006715277777777778</v>
      </c>
      <c r="I52" s="30">
        <v>0.0006584490740740742</v>
      </c>
      <c r="J52" s="29">
        <f t="shared" si="2"/>
        <v>0.0013299768518518522</v>
      </c>
      <c r="K52" s="29">
        <f t="shared" si="3"/>
        <v>0.0013166770833333335</v>
      </c>
      <c r="L52" s="7">
        <v>22</v>
      </c>
    </row>
    <row r="53" spans="1:11" s="5" customFormat="1" ht="12.75">
      <c r="A53" s="6">
        <v>13</v>
      </c>
      <c r="B53" s="3">
        <v>23</v>
      </c>
      <c r="C53" s="6"/>
      <c r="D53" s="33" t="s">
        <v>32</v>
      </c>
      <c r="E53" s="6">
        <v>50</v>
      </c>
      <c r="F53" s="6" t="s">
        <v>19</v>
      </c>
      <c r="G53" s="33" t="s">
        <v>33</v>
      </c>
      <c r="H53" s="29">
        <v>0.0006519675925925926</v>
      </c>
      <c r="I53" s="30">
        <v>0.000783449074074074</v>
      </c>
      <c r="J53" s="29">
        <f t="shared" si="2"/>
        <v>0.0014354166666666664</v>
      </c>
      <c r="K53" s="29">
        <f t="shared" si="3"/>
        <v>0.0014210624999999998</v>
      </c>
    </row>
    <row r="54" spans="1:11" s="5" customFormat="1" ht="12.75">
      <c r="A54" s="6">
        <v>14</v>
      </c>
      <c r="B54" s="3">
        <v>24</v>
      </c>
      <c r="C54" s="3"/>
      <c r="D54" s="33" t="s">
        <v>30</v>
      </c>
      <c r="E54" s="6">
        <v>47</v>
      </c>
      <c r="F54" s="43" t="s">
        <v>19</v>
      </c>
      <c r="G54" s="47" t="s">
        <v>31</v>
      </c>
      <c r="H54" s="29">
        <v>0.0007274305555555557</v>
      </c>
      <c r="I54" s="30">
        <v>0.0007445601851851852</v>
      </c>
      <c r="J54" s="29">
        <f t="shared" si="2"/>
        <v>0.001471990740740741</v>
      </c>
      <c r="K54" s="29">
        <f t="shared" si="3"/>
        <v>0.0014572708333333334</v>
      </c>
    </row>
    <row r="55" spans="1:12" s="5" customFormat="1" ht="12.75">
      <c r="A55" s="6">
        <v>15</v>
      </c>
      <c r="B55" s="3">
        <v>13</v>
      </c>
      <c r="C55" s="34">
        <v>438</v>
      </c>
      <c r="D55" s="35" t="s">
        <v>48</v>
      </c>
      <c r="E55" s="41">
        <v>36</v>
      </c>
      <c r="F55" s="41" t="s">
        <v>22</v>
      </c>
      <c r="G55" s="42" t="s">
        <v>5</v>
      </c>
      <c r="H55" s="29">
        <v>0.0007782407407407408</v>
      </c>
      <c r="I55" s="30">
        <v>0.0008243055555555556</v>
      </c>
      <c r="J55" s="29">
        <f t="shared" si="2"/>
        <v>0.0016025462962962964</v>
      </c>
      <c r="K55" s="29">
        <f t="shared" si="3"/>
        <v>0.0014583171296296297</v>
      </c>
      <c r="L55" s="7">
        <v>20</v>
      </c>
    </row>
    <row r="56" spans="1:12" s="5" customFormat="1" ht="12.75">
      <c r="A56" s="6">
        <v>16</v>
      </c>
      <c r="B56" s="3">
        <v>19</v>
      </c>
      <c r="C56" s="34">
        <v>1974</v>
      </c>
      <c r="D56" s="35" t="s">
        <v>72</v>
      </c>
      <c r="E56" s="41">
        <v>48</v>
      </c>
      <c r="F56" s="41" t="s">
        <v>19</v>
      </c>
      <c r="G56" s="42" t="s">
        <v>47</v>
      </c>
      <c r="H56" s="29">
        <v>0.0007594907407407407</v>
      </c>
      <c r="I56" s="30">
        <v>0.000735648148148148</v>
      </c>
      <c r="J56" s="29">
        <f t="shared" si="2"/>
        <v>0.0014951388888888887</v>
      </c>
      <c r="K56" s="29">
        <f t="shared" si="3"/>
        <v>0.0014801874999999997</v>
      </c>
      <c r="L56" s="7">
        <v>18</v>
      </c>
    </row>
    <row r="57" spans="1:12" s="5" customFormat="1" ht="12.75">
      <c r="A57" s="6">
        <v>17</v>
      </c>
      <c r="B57" s="3">
        <v>22</v>
      </c>
      <c r="C57" s="34">
        <v>1973</v>
      </c>
      <c r="D57" s="35" t="s">
        <v>71</v>
      </c>
      <c r="E57" s="41">
        <v>47</v>
      </c>
      <c r="F57" s="41" t="s">
        <v>19</v>
      </c>
      <c r="G57" s="42" t="s">
        <v>47</v>
      </c>
      <c r="H57" s="29">
        <v>0.0007680555555555557</v>
      </c>
      <c r="I57" s="30">
        <v>0.000755787037037037</v>
      </c>
      <c r="J57" s="29">
        <f t="shared" si="2"/>
        <v>0.0015238425925925927</v>
      </c>
      <c r="K57" s="29">
        <f t="shared" si="3"/>
        <v>0.0015086041666666668</v>
      </c>
      <c r="L57" s="7">
        <v>16</v>
      </c>
    </row>
    <row r="58" spans="1:12" s="5" customFormat="1" ht="12.75">
      <c r="A58" s="6">
        <v>18</v>
      </c>
      <c r="B58" s="3">
        <v>11</v>
      </c>
      <c r="C58" s="6">
        <v>2128</v>
      </c>
      <c r="D58" s="33" t="s">
        <v>73</v>
      </c>
      <c r="E58" s="6">
        <v>25</v>
      </c>
      <c r="F58" s="6" t="s">
        <v>36</v>
      </c>
      <c r="G58" s="33" t="s">
        <v>37</v>
      </c>
      <c r="H58" s="29">
        <v>0.000772337962962963</v>
      </c>
      <c r="I58" s="30">
        <v>0.0012214120370370371</v>
      </c>
      <c r="J58" s="29">
        <f t="shared" si="2"/>
        <v>0.00199375</v>
      </c>
      <c r="K58" s="29">
        <f t="shared" si="3"/>
        <v>0.0016946874999999998</v>
      </c>
      <c r="L58" s="7"/>
    </row>
    <row r="59" spans="2:12" s="12" customFormat="1" ht="12.75">
      <c r="B59" s="16" t="s">
        <v>127</v>
      </c>
      <c r="C59" s="16"/>
      <c r="D59" s="16"/>
      <c r="H59" s="29"/>
      <c r="I59" s="29"/>
      <c r="J59" s="29"/>
      <c r="K59" s="29"/>
      <c r="L59" s="15"/>
    </row>
    <row r="60" spans="8:12" s="12" customFormat="1" ht="12.75">
      <c r="H60" s="29"/>
      <c r="I60" s="29"/>
      <c r="J60" s="29"/>
      <c r="K60" s="29"/>
      <c r="L60" s="15"/>
    </row>
    <row r="61" spans="1:12" s="12" customFormat="1" ht="12.75">
      <c r="A61" s="23" t="s">
        <v>117</v>
      </c>
      <c r="B61" s="23" t="s">
        <v>118</v>
      </c>
      <c r="C61" s="23" t="s">
        <v>25</v>
      </c>
      <c r="D61" s="24" t="s">
        <v>119</v>
      </c>
      <c r="E61" s="25" t="s">
        <v>120</v>
      </c>
      <c r="F61" s="23" t="s">
        <v>25</v>
      </c>
      <c r="G61" s="24" t="s">
        <v>0</v>
      </c>
      <c r="H61" s="26" t="s">
        <v>121</v>
      </c>
      <c r="I61" s="50" t="s">
        <v>122</v>
      </c>
      <c r="J61" s="28" t="s">
        <v>123</v>
      </c>
      <c r="K61" s="26" t="s">
        <v>124</v>
      </c>
      <c r="L61" s="23" t="s">
        <v>125</v>
      </c>
    </row>
    <row r="62" spans="8:12" s="12" customFormat="1" ht="12.75">
      <c r="H62" s="29"/>
      <c r="I62" s="29"/>
      <c r="J62" s="29"/>
      <c r="K62" s="29"/>
      <c r="L62" s="15"/>
    </row>
    <row r="63" spans="1:12" s="5" customFormat="1" ht="12.75">
      <c r="A63" s="32">
        <v>1</v>
      </c>
      <c r="B63" s="6">
        <v>37</v>
      </c>
      <c r="C63" s="34">
        <v>631</v>
      </c>
      <c r="D63" s="35" t="s">
        <v>53</v>
      </c>
      <c r="E63" s="41">
        <v>62</v>
      </c>
      <c r="F63" s="44" t="s">
        <v>7</v>
      </c>
      <c r="G63" s="42" t="s">
        <v>46</v>
      </c>
      <c r="H63" s="29">
        <v>0.0004964120370370371</v>
      </c>
      <c r="I63" s="30">
        <v>0.0005020833333333334</v>
      </c>
      <c r="J63" s="29">
        <f aca="true" t="shared" si="4" ref="J63:J82">SUM(H63:I63)</f>
        <v>0.0009984953703703705</v>
      </c>
      <c r="K63" s="29">
        <f aca="true" t="shared" si="5" ref="K63:K82">IF(F63="a1",J63*1,IF(F63="a2",J63*0.99,IF(F63="a3",J63*0.97,IF(F63="a4",J63*0.94,IF(F63="a5",J63*0.91,)))))</f>
        <v>0.0009385856481481482</v>
      </c>
      <c r="L63" s="7">
        <v>100</v>
      </c>
    </row>
    <row r="64" spans="1:12" s="5" customFormat="1" ht="12.75">
      <c r="A64" s="32">
        <v>2</v>
      </c>
      <c r="B64" s="6">
        <v>36</v>
      </c>
      <c r="C64" s="34">
        <v>1735</v>
      </c>
      <c r="D64" s="35" t="s">
        <v>67</v>
      </c>
      <c r="E64" s="41">
        <v>63</v>
      </c>
      <c r="F64" s="15" t="s">
        <v>7</v>
      </c>
      <c r="G64" s="42" t="s">
        <v>17</v>
      </c>
      <c r="H64" s="29">
        <v>0.0004982638888888888</v>
      </c>
      <c r="I64" s="30">
        <v>0.0005003472222222222</v>
      </c>
      <c r="J64" s="29">
        <f t="shared" si="4"/>
        <v>0.0009986111111111111</v>
      </c>
      <c r="K64" s="29">
        <f t="shared" si="5"/>
        <v>0.0009386944444444445</v>
      </c>
      <c r="L64" s="7">
        <v>80</v>
      </c>
    </row>
    <row r="65" spans="1:11" s="12" customFormat="1" ht="12.75">
      <c r="A65" s="32">
        <v>3</v>
      </c>
      <c r="B65" s="6">
        <v>35</v>
      </c>
      <c r="C65" s="6"/>
      <c r="D65" s="5" t="s">
        <v>138</v>
      </c>
      <c r="E65" s="6">
        <v>61</v>
      </c>
      <c r="F65" s="44" t="s">
        <v>6</v>
      </c>
      <c r="G65" s="5" t="s">
        <v>34</v>
      </c>
      <c r="H65" s="29">
        <v>0.0005170138888888889</v>
      </c>
      <c r="I65" s="30">
        <v>0.0005314814814814814</v>
      </c>
      <c r="J65" s="29">
        <f t="shared" si="4"/>
        <v>0.0010484953703703702</v>
      </c>
      <c r="K65" s="29">
        <f t="shared" si="5"/>
        <v>0.000954130787037037</v>
      </c>
    </row>
    <row r="66" spans="1:12" s="12" customFormat="1" ht="12.75">
      <c r="A66" s="32">
        <v>4</v>
      </c>
      <c r="B66" s="6">
        <v>32</v>
      </c>
      <c r="C66" s="34">
        <v>3028</v>
      </c>
      <c r="D66" s="35" t="s">
        <v>84</v>
      </c>
      <c r="E66" s="41">
        <v>58</v>
      </c>
      <c r="F66" s="44" t="s">
        <v>6</v>
      </c>
      <c r="G66" s="42" t="s">
        <v>29</v>
      </c>
      <c r="H66" s="29">
        <v>0.0005281250000000001</v>
      </c>
      <c r="I66" s="30">
        <v>0.0005392361111111111</v>
      </c>
      <c r="J66" s="29">
        <f t="shared" si="4"/>
        <v>0.0010673611111111112</v>
      </c>
      <c r="K66" s="29">
        <f t="shared" si="5"/>
        <v>0.0009712986111111111</v>
      </c>
      <c r="L66" s="7">
        <v>60</v>
      </c>
    </row>
    <row r="67" spans="1:12" s="12" customFormat="1" ht="12.75">
      <c r="A67" s="32">
        <v>5</v>
      </c>
      <c r="B67" s="6">
        <v>39</v>
      </c>
      <c r="C67" s="34">
        <v>633</v>
      </c>
      <c r="D67" s="35" t="s">
        <v>54</v>
      </c>
      <c r="E67" s="41">
        <v>62</v>
      </c>
      <c r="F67" s="15" t="s">
        <v>7</v>
      </c>
      <c r="G67" s="42" t="s">
        <v>46</v>
      </c>
      <c r="H67" s="29">
        <v>0.0005112268518518519</v>
      </c>
      <c r="I67" s="30">
        <v>0.0005247685185185185</v>
      </c>
      <c r="J67" s="29">
        <f t="shared" si="4"/>
        <v>0.0010359953703703703</v>
      </c>
      <c r="K67" s="29">
        <f t="shared" si="5"/>
        <v>0.000973835648148148</v>
      </c>
      <c r="L67" s="7">
        <v>50</v>
      </c>
    </row>
    <row r="68" spans="1:12" s="12" customFormat="1" ht="12.75">
      <c r="A68" s="32">
        <v>6</v>
      </c>
      <c r="B68" s="6">
        <v>48</v>
      </c>
      <c r="C68" s="34">
        <v>2150</v>
      </c>
      <c r="D68" s="35" t="s">
        <v>75</v>
      </c>
      <c r="E68" s="41">
        <v>73</v>
      </c>
      <c r="F68" s="6" t="s">
        <v>10</v>
      </c>
      <c r="G68" s="42" t="s">
        <v>45</v>
      </c>
      <c r="H68" s="29">
        <v>0.0004960648148148148</v>
      </c>
      <c r="I68" s="30">
        <v>0.0004942129629629629</v>
      </c>
      <c r="J68" s="29">
        <f t="shared" si="4"/>
        <v>0.0009902777777777779</v>
      </c>
      <c r="K68" s="29">
        <f t="shared" si="5"/>
        <v>0.0009803750000000001</v>
      </c>
      <c r="L68" s="7">
        <v>45</v>
      </c>
    </row>
    <row r="69" spans="1:12" s="12" customFormat="1" ht="12.75">
      <c r="A69" s="32">
        <v>7</v>
      </c>
      <c r="B69" s="6">
        <v>49</v>
      </c>
      <c r="C69" s="34">
        <v>645</v>
      </c>
      <c r="D69" s="35" t="s">
        <v>57</v>
      </c>
      <c r="E69" s="41">
        <v>74</v>
      </c>
      <c r="F69" s="6" t="s">
        <v>10</v>
      </c>
      <c r="G69" s="42" t="s">
        <v>46</v>
      </c>
      <c r="H69" s="29">
        <v>0.0004937499999999999</v>
      </c>
      <c r="I69" s="30">
        <v>0.000500462962962963</v>
      </c>
      <c r="J69" s="29">
        <f t="shared" si="4"/>
        <v>0.0009942129629629628</v>
      </c>
      <c r="K69" s="29">
        <f t="shared" si="5"/>
        <v>0.000984270833333333</v>
      </c>
      <c r="L69" s="7">
        <v>40</v>
      </c>
    </row>
    <row r="70" spans="1:11" s="12" customFormat="1" ht="12.75">
      <c r="A70" s="32">
        <v>8</v>
      </c>
      <c r="B70" s="6">
        <v>42</v>
      </c>
      <c r="C70" s="6"/>
      <c r="D70" s="5" t="s">
        <v>35</v>
      </c>
      <c r="E70" s="6">
        <v>63</v>
      </c>
      <c r="F70" s="15" t="s">
        <v>7</v>
      </c>
      <c r="G70" s="5" t="s">
        <v>34</v>
      </c>
      <c r="H70" s="29">
        <v>0.0005224537037037037</v>
      </c>
      <c r="I70" s="30">
        <v>0.0005276620370370371</v>
      </c>
      <c r="J70" s="29">
        <f t="shared" si="4"/>
        <v>0.0010501157407407408</v>
      </c>
      <c r="K70" s="29">
        <f t="shared" si="5"/>
        <v>0.0009871087962962963</v>
      </c>
    </row>
    <row r="71" spans="1:12" s="12" customFormat="1" ht="12.75">
      <c r="A71" s="32">
        <v>9</v>
      </c>
      <c r="B71" s="6">
        <v>38</v>
      </c>
      <c r="C71" s="34">
        <v>1821</v>
      </c>
      <c r="D71" s="35" t="s">
        <v>68</v>
      </c>
      <c r="E71" s="41">
        <v>63</v>
      </c>
      <c r="F71" s="15" t="s">
        <v>7</v>
      </c>
      <c r="G71" s="42" t="s">
        <v>39</v>
      </c>
      <c r="H71" s="29">
        <v>0.0005188657407407407</v>
      </c>
      <c r="I71" s="30">
        <v>0.0005314814814814814</v>
      </c>
      <c r="J71" s="29">
        <f t="shared" si="4"/>
        <v>0.001050347222222222</v>
      </c>
      <c r="K71" s="29">
        <f t="shared" si="5"/>
        <v>0.0009873263888888887</v>
      </c>
      <c r="L71" s="7">
        <v>36</v>
      </c>
    </row>
    <row r="72" spans="1:12" s="12" customFormat="1" ht="12.75">
      <c r="A72" s="32">
        <v>10</v>
      </c>
      <c r="B72" s="6">
        <v>31</v>
      </c>
      <c r="C72" s="34">
        <v>2382</v>
      </c>
      <c r="D72" s="35" t="s">
        <v>78</v>
      </c>
      <c r="E72" s="41">
        <v>57</v>
      </c>
      <c r="F72" s="44" t="s">
        <v>6</v>
      </c>
      <c r="G72" s="42" t="s">
        <v>23</v>
      </c>
      <c r="H72" s="29">
        <v>0.0005325231481481481</v>
      </c>
      <c r="I72" s="30">
        <v>0.0005545138888888889</v>
      </c>
      <c r="J72" s="29">
        <f t="shared" si="4"/>
        <v>0.001087037037037037</v>
      </c>
      <c r="K72" s="29">
        <f t="shared" si="5"/>
        <v>0.0009892037037037037</v>
      </c>
      <c r="L72" s="7">
        <v>32</v>
      </c>
    </row>
    <row r="73" spans="1:12" s="12" customFormat="1" ht="12.75">
      <c r="A73" s="32">
        <v>11</v>
      </c>
      <c r="B73" s="6">
        <v>34</v>
      </c>
      <c r="C73" s="34">
        <v>627</v>
      </c>
      <c r="D73" s="35" t="s">
        <v>52</v>
      </c>
      <c r="E73" s="41">
        <v>57</v>
      </c>
      <c r="F73" s="44" t="s">
        <v>6</v>
      </c>
      <c r="G73" s="42" t="s">
        <v>46</v>
      </c>
      <c r="H73" s="29">
        <v>0.0005472222222222223</v>
      </c>
      <c r="I73" s="30">
        <v>0.0005591435185185186</v>
      </c>
      <c r="J73" s="29">
        <f t="shared" si="4"/>
        <v>0.0011063657407407409</v>
      </c>
      <c r="K73" s="29">
        <f t="shared" si="5"/>
        <v>0.0010067928240740742</v>
      </c>
      <c r="L73" s="7">
        <v>29</v>
      </c>
    </row>
    <row r="74" spans="1:12" s="12" customFormat="1" ht="12.75">
      <c r="A74" s="32">
        <v>12</v>
      </c>
      <c r="B74" s="6">
        <v>45</v>
      </c>
      <c r="C74" s="34">
        <v>1280</v>
      </c>
      <c r="D74" s="35" t="s">
        <v>62</v>
      </c>
      <c r="E74" s="41">
        <v>67</v>
      </c>
      <c r="F74" s="41" t="s">
        <v>9</v>
      </c>
      <c r="G74" s="42" t="s">
        <v>41</v>
      </c>
      <c r="H74" s="29">
        <v>0.0005255787037037037</v>
      </c>
      <c r="I74" s="30">
        <v>0.0005346064814814815</v>
      </c>
      <c r="J74" s="29">
        <f t="shared" si="4"/>
        <v>0.0010601851851851853</v>
      </c>
      <c r="K74" s="29">
        <f t="shared" si="5"/>
        <v>0.0010283796296296297</v>
      </c>
      <c r="L74" s="7">
        <v>26</v>
      </c>
    </row>
    <row r="75" spans="1:12" s="12" customFormat="1" ht="12.75">
      <c r="A75" s="32">
        <v>13</v>
      </c>
      <c r="B75" s="6">
        <v>52</v>
      </c>
      <c r="C75" s="48">
        <v>2850</v>
      </c>
      <c r="D75" s="49" t="s">
        <v>82</v>
      </c>
      <c r="E75" s="41">
        <v>80</v>
      </c>
      <c r="F75" s="41" t="s">
        <v>11</v>
      </c>
      <c r="G75" s="42" t="s">
        <v>23</v>
      </c>
      <c r="H75" s="29">
        <v>0.0005237268518518518</v>
      </c>
      <c r="I75" s="30">
        <v>0.0005358796296296295</v>
      </c>
      <c r="J75" s="29">
        <f t="shared" si="4"/>
        <v>0.0010596064814814813</v>
      </c>
      <c r="K75" s="29">
        <f t="shared" si="5"/>
        <v>0.0010596064814814813</v>
      </c>
      <c r="L75" s="7">
        <v>24</v>
      </c>
    </row>
    <row r="76" spans="1:12" s="12" customFormat="1" ht="12.75">
      <c r="A76" s="32">
        <v>14</v>
      </c>
      <c r="B76" s="6">
        <v>33</v>
      </c>
      <c r="C76" s="34">
        <v>506</v>
      </c>
      <c r="D76" s="35" t="s">
        <v>50</v>
      </c>
      <c r="E76" s="41">
        <v>60</v>
      </c>
      <c r="F76" s="44" t="s">
        <v>6</v>
      </c>
      <c r="G76" s="42" t="s">
        <v>44</v>
      </c>
      <c r="H76" s="29">
        <v>0.0005832175925925925</v>
      </c>
      <c r="I76" s="30">
        <v>0.0006109953703703704</v>
      </c>
      <c r="J76" s="29">
        <f t="shared" si="4"/>
        <v>0.001194212962962963</v>
      </c>
      <c r="K76" s="29">
        <f t="shared" si="5"/>
        <v>0.0010867337962962964</v>
      </c>
      <c r="L76" s="7">
        <v>22</v>
      </c>
    </row>
    <row r="77" spans="1:11" s="12" customFormat="1" ht="12.75">
      <c r="A77" s="32">
        <v>15</v>
      </c>
      <c r="B77" s="6">
        <v>50</v>
      </c>
      <c r="C77" s="15"/>
      <c r="D77" s="12" t="s">
        <v>136</v>
      </c>
      <c r="E77" s="6">
        <v>74</v>
      </c>
      <c r="F77" s="6" t="s">
        <v>10</v>
      </c>
      <c r="G77" s="5" t="s">
        <v>137</v>
      </c>
      <c r="H77" s="29">
        <v>0.0005611111111111111</v>
      </c>
      <c r="I77" s="30">
        <v>0.0005447916666666666</v>
      </c>
      <c r="J77" s="29">
        <f t="shared" si="4"/>
        <v>0.0011059027777777777</v>
      </c>
      <c r="K77" s="29">
        <f t="shared" si="5"/>
        <v>0.00109484375</v>
      </c>
    </row>
    <row r="78" spans="1:12" s="12" customFormat="1" ht="12.75">
      <c r="A78" s="32">
        <v>16</v>
      </c>
      <c r="B78" s="6">
        <v>41</v>
      </c>
      <c r="C78" s="34">
        <v>2969</v>
      </c>
      <c r="D78" s="35" t="s">
        <v>83</v>
      </c>
      <c r="E78" s="41">
        <v>64</v>
      </c>
      <c r="F78" s="15" t="s">
        <v>7</v>
      </c>
      <c r="G78" s="42" t="s">
        <v>42</v>
      </c>
      <c r="H78" s="29">
        <v>0.0005800925925925926</v>
      </c>
      <c r="I78" s="30">
        <v>0.0005859953703703703</v>
      </c>
      <c r="J78" s="29">
        <f t="shared" si="4"/>
        <v>0.001166087962962963</v>
      </c>
      <c r="K78" s="29">
        <f t="shared" si="5"/>
        <v>0.0010961226851851852</v>
      </c>
      <c r="L78" s="7">
        <v>20</v>
      </c>
    </row>
    <row r="79" spans="1:12" s="12" customFormat="1" ht="12.75">
      <c r="A79" s="32">
        <v>17</v>
      </c>
      <c r="B79" s="6">
        <v>51</v>
      </c>
      <c r="C79" s="34">
        <v>2152</v>
      </c>
      <c r="D79" s="35" t="s">
        <v>87</v>
      </c>
      <c r="E79" s="41">
        <v>81</v>
      </c>
      <c r="F79" s="6" t="s">
        <v>11</v>
      </c>
      <c r="G79" s="42" t="s">
        <v>45</v>
      </c>
      <c r="H79" s="29">
        <v>0.0005481481481481482</v>
      </c>
      <c r="I79" s="30">
        <v>0.0005545138888888889</v>
      </c>
      <c r="J79" s="29">
        <f t="shared" si="4"/>
        <v>0.001102662037037037</v>
      </c>
      <c r="K79" s="29">
        <f t="shared" si="5"/>
        <v>0.001102662037037037</v>
      </c>
      <c r="L79" s="7">
        <v>18</v>
      </c>
    </row>
    <row r="80" spans="1:12" s="12" customFormat="1" ht="12.75">
      <c r="A80" s="32">
        <v>18</v>
      </c>
      <c r="B80" s="6">
        <v>47</v>
      </c>
      <c r="C80" s="34">
        <v>3179</v>
      </c>
      <c r="D80" s="35" t="s">
        <v>86</v>
      </c>
      <c r="E80" s="41">
        <v>69</v>
      </c>
      <c r="F80" s="41" t="s">
        <v>9</v>
      </c>
      <c r="G80" s="42" t="s">
        <v>18</v>
      </c>
      <c r="H80" s="29">
        <v>0.0005717592592592593</v>
      </c>
      <c r="I80" s="30">
        <v>0.0005760416666666667</v>
      </c>
      <c r="J80" s="29">
        <f t="shared" si="4"/>
        <v>0.0011478009259259258</v>
      </c>
      <c r="K80" s="29">
        <f t="shared" si="5"/>
        <v>0.001113366898148148</v>
      </c>
      <c r="L80" s="7">
        <v>16</v>
      </c>
    </row>
    <row r="81" spans="1:12" s="12" customFormat="1" ht="12.75">
      <c r="A81" s="32">
        <v>19</v>
      </c>
      <c r="B81" s="6">
        <v>46</v>
      </c>
      <c r="C81" s="34">
        <v>2848</v>
      </c>
      <c r="D81" s="35" t="s">
        <v>81</v>
      </c>
      <c r="E81" s="41">
        <v>70</v>
      </c>
      <c r="F81" s="41" t="s">
        <v>9</v>
      </c>
      <c r="G81" s="42" t="s">
        <v>23</v>
      </c>
      <c r="H81" s="29">
        <v>0.000646875</v>
      </c>
      <c r="I81" s="30">
        <v>0.0006842592592592591</v>
      </c>
      <c r="J81" s="29">
        <f t="shared" si="4"/>
        <v>0.0013311342592592591</v>
      </c>
      <c r="K81" s="29">
        <f t="shared" si="5"/>
        <v>0.0012912002314814813</v>
      </c>
      <c r="L81" s="7">
        <v>15</v>
      </c>
    </row>
    <row r="82" spans="1:12" s="12" customFormat="1" ht="12.75">
      <c r="A82" s="32">
        <v>20</v>
      </c>
      <c r="B82" s="6">
        <v>44</v>
      </c>
      <c r="C82" s="6"/>
      <c r="D82" s="4" t="s">
        <v>139</v>
      </c>
      <c r="E82" s="6">
        <v>62</v>
      </c>
      <c r="F82" s="44" t="s">
        <v>7</v>
      </c>
      <c r="G82" s="42" t="s">
        <v>42</v>
      </c>
      <c r="H82" s="29">
        <v>0.0007843749999999999</v>
      </c>
      <c r="I82" s="30">
        <v>0.0007590277777777777</v>
      </c>
      <c r="J82" s="29">
        <f t="shared" si="4"/>
        <v>0.0015434027777777777</v>
      </c>
      <c r="K82" s="29">
        <f t="shared" si="5"/>
        <v>0.0014507986111111108</v>
      </c>
      <c r="L82" s="7"/>
    </row>
    <row r="83" spans="1:11" s="12" customFormat="1" ht="12.75">
      <c r="A83" s="32"/>
      <c r="B83" s="6">
        <v>40</v>
      </c>
      <c r="C83" s="3">
        <v>2129</v>
      </c>
      <c r="D83" s="4" t="s">
        <v>74</v>
      </c>
      <c r="E83" s="15">
        <v>62</v>
      </c>
      <c r="F83" s="15" t="s">
        <v>7</v>
      </c>
      <c r="G83" s="12" t="s">
        <v>13</v>
      </c>
      <c r="H83" s="29" t="s">
        <v>147</v>
      </c>
      <c r="I83" s="30"/>
      <c r="J83" s="29"/>
      <c r="K83" s="29"/>
    </row>
    <row r="84" spans="1:12" s="12" customFormat="1" ht="12.75">
      <c r="A84" s="32"/>
      <c r="B84" s="6">
        <v>43</v>
      </c>
      <c r="C84" s="6"/>
      <c r="D84" s="4" t="s">
        <v>134</v>
      </c>
      <c r="E84" s="6">
        <v>66</v>
      </c>
      <c r="F84" s="44" t="s">
        <v>7</v>
      </c>
      <c r="G84" s="12" t="s">
        <v>135</v>
      </c>
      <c r="H84" s="29" t="s">
        <v>148</v>
      </c>
      <c r="I84" s="30"/>
      <c r="J84" s="29"/>
      <c r="K84" s="29"/>
      <c r="L84" s="7"/>
    </row>
    <row r="85" spans="8:9" ht="12.75">
      <c r="H85" s="51"/>
      <c r="I85" s="51"/>
    </row>
    <row r="86" spans="8:9" ht="12.75">
      <c r="H86" s="51"/>
      <c r="I86" s="51"/>
    </row>
    <row r="87" spans="2:12" s="12" customFormat="1" ht="12.75">
      <c r="B87" s="16" t="s">
        <v>128</v>
      </c>
      <c r="C87" s="16"/>
      <c r="D87" s="16"/>
      <c r="H87" s="29"/>
      <c r="I87" s="29"/>
      <c r="J87" s="29"/>
      <c r="K87" s="29"/>
      <c r="L87" s="15"/>
    </row>
    <row r="88" spans="8:12" s="12" customFormat="1" ht="12.75">
      <c r="H88" s="29"/>
      <c r="I88" s="29"/>
      <c r="J88" s="29"/>
      <c r="K88" s="29"/>
      <c r="L88" s="15"/>
    </row>
    <row r="89" spans="1:12" s="12" customFormat="1" ht="12.75">
      <c r="A89" s="23" t="s">
        <v>117</v>
      </c>
      <c r="B89" s="23" t="s">
        <v>118</v>
      </c>
      <c r="C89" s="23" t="s">
        <v>25</v>
      </c>
      <c r="D89" s="24" t="s">
        <v>119</v>
      </c>
      <c r="E89" s="25" t="s">
        <v>120</v>
      </c>
      <c r="F89" s="23" t="s">
        <v>25</v>
      </c>
      <c r="G89" s="24" t="s">
        <v>0</v>
      </c>
      <c r="H89" s="26" t="s">
        <v>121</v>
      </c>
      <c r="I89" s="50" t="s">
        <v>122</v>
      </c>
      <c r="J89" s="28" t="s">
        <v>123</v>
      </c>
      <c r="K89" s="26"/>
      <c r="L89" s="23" t="s">
        <v>125</v>
      </c>
    </row>
    <row r="90" spans="8:12" s="12" customFormat="1" ht="12.75">
      <c r="H90" s="29"/>
      <c r="I90" s="29"/>
      <c r="J90" s="29"/>
      <c r="K90" s="29"/>
      <c r="L90" s="15"/>
    </row>
    <row r="91" spans="1:12" ht="12.75">
      <c r="A91" s="6">
        <v>1</v>
      </c>
      <c r="B91" s="6">
        <v>61</v>
      </c>
      <c r="C91" s="34">
        <v>671</v>
      </c>
      <c r="D91" s="35" t="s">
        <v>92</v>
      </c>
      <c r="E91" s="41">
        <v>88</v>
      </c>
      <c r="F91" s="41" t="s">
        <v>26</v>
      </c>
      <c r="G91" s="42" t="s">
        <v>45</v>
      </c>
      <c r="H91" s="29">
        <v>0.0005289351851851852</v>
      </c>
      <c r="I91" s="30">
        <v>0.0005354166666666667</v>
      </c>
      <c r="J91" s="29">
        <f>H91+I91</f>
        <v>0.001064351851851852</v>
      </c>
      <c r="L91" s="7">
        <v>100</v>
      </c>
    </row>
    <row r="92" spans="1:12" ht="12.75">
      <c r="A92" s="6">
        <v>2</v>
      </c>
      <c r="B92" s="6">
        <v>62</v>
      </c>
      <c r="C92" s="34">
        <v>663</v>
      </c>
      <c r="D92" s="35" t="s">
        <v>90</v>
      </c>
      <c r="E92" s="41">
        <v>93</v>
      </c>
      <c r="F92" s="41" t="s">
        <v>26</v>
      </c>
      <c r="G92" s="42" t="s">
        <v>45</v>
      </c>
      <c r="H92" s="29">
        <v>0.0005541666666666667</v>
      </c>
      <c r="I92" s="30">
        <v>0.0005809027777777777</v>
      </c>
      <c r="J92" s="29">
        <f>H92+I92</f>
        <v>0.0011350694444444444</v>
      </c>
      <c r="L92" s="7">
        <v>80</v>
      </c>
    </row>
    <row r="93" spans="1:12" ht="12.75">
      <c r="A93" s="6">
        <v>3</v>
      </c>
      <c r="B93" s="6">
        <v>63</v>
      </c>
      <c r="C93" s="34">
        <v>670</v>
      </c>
      <c r="D93" s="35" t="s">
        <v>91</v>
      </c>
      <c r="E93" s="41">
        <v>91</v>
      </c>
      <c r="F93" s="41" t="s">
        <v>26</v>
      </c>
      <c r="G93" s="42" t="s">
        <v>45</v>
      </c>
      <c r="H93" s="29">
        <v>0.0005818287037037038</v>
      </c>
      <c r="I93" s="30">
        <v>0.000608912037037037</v>
      </c>
      <c r="J93" s="29">
        <f>H93+I93</f>
        <v>0.001190740740740741</v>
      </c>
      <c r="L93" s="7">
        <v>60</v>
      </c>
    </row>
    <row r="94" spans="1:12" ht="12.75">
      <c r="A94" s="6">
        <v>4</v>
      </c>
      <c r="B94" s="6">
        <v>64</v>
      </c>
      <c r="C94" s="34">
        <v>2154</v>
      </c>
      <c r="D94" s="49" t="s">
        <v>93</v>
      </c>
      <c r="E94" s="41">
        <v>95</v>
      </c>
      <c r="F94" s="41" t="s">
        <v>26</v>
      </c>
      <c r="G94" s="42" t="s">
        <v>45</v>
      </c>
      <c r="H94" s="29">
        <v>0.0006451388888888889</v>
      </c>
      <c r="I94" s="30">
        <v>0.0006866898148148149</v>
      </c>
      <c r="J94" s="29">
        <f>H94+I94</f>
        <v>0.0013318287037037038</v>
      </c>
      <c r="L94" s="7">
        <v>50</v>
      </c>
    </row>
    <row r="95" spans="1:10" ht="12.75">
      <c r="A95" s="36"/>
      <c r="C95" s="36"/>
      <c r="D95" s="36"/>
      <c r="E95" s="36"/>
      <c r="F95" s="36"/>
      <c r="G95" s="36"/>
      <c r="H95" s="52"/>
      <c r="I95" s="52"/>
      <c r="J95" s="37"/>
    </row>
    <row r="96" spans="8:9" ht="12.75">
      <c r="H96" s="51"/>
      <c r="I96" s="51"/>
    </row>
    <row r="97" spans="1:12" ht="12.75">
      <c r="A97" s="12"/>
      <c r="B97" s="16" t="s">
        <v>129</v>
      </c>
      <c r="C97" s="16"/>
      <c r="D97" s="16"/>
      <c r="E97" s="12"/>
      <c r="F97" s="12"/>
      <c r="G97" s="12"/>
      <c r="H97" s="29"/>
      <c r="I97" s="29"/>
      <c r="J97" s="29"/>
      <c r="K97" s="29"/>
      <c r="L97" s="15"/>
    </row>
    <row r="98" spans="1:12" ht="12.75">
      <c r="A98" s="12"/>
      <c r="B98" s="12"/>
      <c r="C98" s="12"/>
      <c r="D98" s="12"/>
      <c r="E98" s="12"/>
      <c r="F98" s="12"/>
      <c r="G98" s="12"/>
      <c r="H98" s="29"/>
      <c r="I98" s="29"/>
      <c r="J98" s="29"/>
      <c r="K98" s="29"/>
      <c r="L98" s="15"/>
    </row>
    <row r="99" spans="1:12" ht="12.75">
      <c r="A99" s="23" t="s">
        <v>117</v>
      </c>
      <c r="B99" s="23" t="s">
        <v>118</v>
      </c>
      <c r="C99" s="23" t="s">
        <v>25</v>
      </c>
      <c r="D99" s="24" t="s">
        <v>119</v>
      </c>
      <c r="E99" s="25" t="s">
        <v>120</v>
      </c>
      <c r="F99" s="23" t="s">
        <v>25</v>
      </c>
      <c r="G99" s="24" t="s">
        <v>0</v>
      </c>
      <c r="H99" s="26" t="s">
        <v>121</v>
      </c>
      <c r="I99" s="50" t="s">
        <v>122</v>
      </c>
      <c r="J99" s="28" t="s">
        <v>123</v>
      </c>
      <c r="K99" s="26"/>
      <c r="L99" s="23" t="s">
        <v>125</v>
      </c>
    </row>
    <row r="100" spans="1:12" ht="12.75">
      <c r="A100" s="12"/>
      <c r="B100" s="12"/>
      <c r="C100" s="12"/>
      <c r="D100" s="12"/>
      <c r="E100" s="12"/>
      <c r="F100" s="12"/>
      <c r="G100" s="12"/>
      <c r="H100" s="29"/>
      <c r="I100" s="29"/>
      <c r="J100" s="29"/>
      <c r="K100" s="29"/>
      <c r="L100" s="15"/>
    </row>
    <row r="101" spans="1:12" ht="12.75">
      <c r="A101" s="6">
        <v>1</v>
      </c>
      <c r="B101" s="6">
        <v>65</v>
      </c>
      <c r="C101" s="34">
        <v>647</v>
      </c>
      <c r="D101" s="35" t="s">
        <v>141</v>
      </c>
      <c r="E101" s="41">
        <v>96</v>
      </c>
      <c r="F101" s="41" t="s">
        <v>27</v>
      </c>
      <c r="G101" s="42" t="s">
        <v>45</v>
      </c>
      <c r="H101" s="29">
        <v>0.0005631944444444444</v>
      </c>
      <c r="I101" s="30">
        <v>0.0005608796296296296</v>
      </c>
      <c r="J101" s="29">
        <f>H101+I101</f>
        <v>0.001124074074074074</v>
      </c>
      <c r="L101" s="7">
        <v>100</v>
      </c>
    </row>
    <row r="102" spans="1:12" ht="12.75">
      <c r="A102" s="6">
        <v>2</v>
      </c>
      <c r="B102" s="6">
        <v>66</v>
      </c>
      <c r="C102" s="34">
        <v>648</v>
      </c>
      <c r="D102" s="35" t="s">
        <v>88</v>
      </c>
      <c r="E102" s="41">
        <v>96</v>
      </c>
      <c r="F102" s="41" t="s">
        <v>27</v>
      </c>
      <c r="G102" s="42" t="s">
        <v>45</v>
      </c>
      <c r="H102" s="29">
        <v>0.0005635416666666667</v>
      </c>
      <c r="I102" s="30">
        <v>0.0005685185185185184</v>
      </c>
      <c r="J102" s="29">
        <f>H102+I102</f>
        <v>0.0011320601851851852</v>
      </c>
      <c r="L102" s="7">
        <v>80</v>
      </c>
    </row>
    <row r="103" spans="1:12" ht="12.75">
      <c r="A103" s="6">
        <v>3</v>
      </c>
      <c r="B103" s="6">
        <v>67</v>
      </c>
      <c r="C103" s="34">
        <v>649</v>
      </c>
      <c r="D103" s="35" t="s">
        <v>89</v>
      </c>
      <c r="E103" s="41">
        <v>96</v>
      </c>
      <c r="F103" s="41" t="s">
        <v>27</v>
      </c>
      <c r="G103" s="42" t="s">
        <v>45</v>
      </c>
      <c r="H103" s="29">
        <v>0.0005679398148148148</v>
      </c>
      <c r="I103" s="30">
        <v>0.0005894675925925926</v>
      </c>
      <c r="J103" s="29">
        <f>H103+I103</f>
        <v>0.0011574074074074073</v>
      </c>
      <c r="L103" s="7">
        <v>60</v>
      </c>
    </row>
    <row r="104" spans="8:9" ht="12.75">
      <c r="H104" s="51"/>
      <c r="I104" s="51"/>
    </row>
    <row r="105" spans="8:9" ht="12.75">
      <c r="H105" s="51"/>
      <c r="I105" s="51"/>
    </row>
    <row r="106" spans="8:9" ht="12.75">
      <c r="H106" s="51"/>
      <c r="I106" s="51"/>
    </row>
    <row r="107" spans="7:9" ht="12.75">
      <c r="G107" s="15"/>
      <c r="H107" s="51"/>
      <c r="I107" s="51"/>
    </row>
    <row r="108" spans="7:9" ht="12.75">
      <c r="G108" s="10" t="s">
        <v>12</v>
      </c>
      <c r="H108" s="53"/>
      <c r="I108" s="51"/>
    </row>
    <row r="109" spans="7:8" ht="12.75">
      <c r="G109" s="39" t="s">
        <v>149</v>
      </c>
      <c r="H109" s="12"/>
    </row>
  </sheetData>
  <mergeCells count="7">
    <mergeCell ref="A7:L7"/>
    <mergeCell ref="A8:L8"/>
    <mergeCell ref="A9:L9"/>
    <mergeCell ref="A1:L1"/>
    <mergeCell ref="A2:L2"/>
    <mergeCell ref="A4:L4"/>
    <mergeCell ref="A5:L5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85" r:id="rId1"/>
  <headerFooter alignWithMargins="0">
    <oddHeader>&amp;LBachledova dolina&amp;C1. Ski Masters Club&amp;R14.1.2012</oddHeader>
    <oddFooter>&amp;LMAKO Computer&amp;CStrana &amp;P/&amp;N&amp;RTAG Heuer Timing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6.625" style="0" customWidth="1"/>
    <col min="7" max="7" width="23.00390625" style="0" customWidth="1"/>
    <col min="8" max="9" width="8.125" style="0" customWidth="1"/>
    <col min="10" max="10" width="8.125" style="9" customWidth="1"/>
    <col min="11" max="11" width="8.125" style="0" customWidth="1"/>
    <col min="12" max="12" width="5.625" style="10" bestFit="1" customWidth="1"/>
  </cols>
  <sheetData>
    <row r="1" spans="1:12" ht="12.75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5:6" ht="12.75">
      <c r="E3" s="8"/>
      <c r="F3" s="8"/>
    </row>
    <row r="4" spans="1:12" ht="20.25">
      <c r="A4" s="54" t="s">
        <v>95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0.25">
      <c r="A5" s="58" t="s">
        <v>130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0.25">
      <c r="A7" s="54" t="s">
        <v>131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3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55" t="s">
        <v>152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12"/>
      <c r="B10" s="12"/>
      <c r="C10" s="12"/>
      <c r="D10" s="12"/>
      <c r="E10" s="13"/>
      <c r="F10" s="13"/>
      <c r="G10" s="12"/>
      <c r="H10" s="12"/>
      <c r="I10" s="14" t="s">
        <v>132</v>
      </c>
      <c r="K10" s="14"/>
      <c r="L10" s="15"/>
    </row>
    <row r="11" spans="1:12" ht="12.75">
      <c r="A11" s="16" t="s">
        <v>96</v>
      </c>
      <c r="B11" s="12"/>
      <c r="D11" s="12" t="s">
        <v>8</v>
      </c>
      <c r="F11" s="17" t="s">
        <v>97</v>
      </c>
      <c r="G11" s="12"/>
      <c r="H11" s="15" t="s">
        <v>133</v>
      </c>
      <c r="I11" s="12"/>
      <c r="J11" s="18"/>
      <c r="K11" s="12"/>
      <c r="L11" s="15"/>
    </row>
    <row r="12" spans="1:12" ht="12.75">
      <c r="A12" s="16" t="s">
        <v>144</v>
      </c>
      <c r="B12" s="12"/>
      <c r="D12" t="s">
        <v>12</v>
      </c>
      <c r="F12" s="17" t="s">
        <v>98</v>
      </c>
      <c r="G12" s="12"/>
      <c r="H12" s="15"/>
      <c r="I12" s="12" t="s">
        <v>99</v>
      </c>
      <c r="J12" s="18"/>
      <c r="K12" s="12"/>
      <c r="L12" s="15"/>
    </row>
    <row r="13" spans="1:12" ht="12.75">
      <c r="A13" s="16" t="s">
        <v>100</v>
      </c>
      <c r="B13" s="12"/>
      <c r="D13" s="12" t="s">
        <v>153</v>
      </c>
      <c r="F13" s="17" t="s">
        <v>101</v>
      </c>
      <c r="G13" s="12"/>
      <c r="H13" s="15"/>
      <c r="I13" s="12" t="s">
        <v>99</v>
      </c>
      <c r="J13" s="18"/>
      <c r="K13" s="12"/>
      <c r="L13" s="15"/>
    </row>
    <row r="14" spans="1:12" ht="12.75">
      <c r="A14" s="12"/>
      <c r="B14" s="12"/>
      <c r="C14" s="12"/>
      <c r="D14" s="12"/>
      <c r="F14" s="17" t="s">
        <v>102</v>
      </c>
      <c r="G14" s="12"/>
      <c r="H14" s="15"/>
      <c r="I14" s="12" t="s">
        <v>103</v>
      </c>
      <c r="J14" s="18"/>
      <c r="K14" s="12"/>
      <c r="L14" s="15"/>
    </row>
    <row r="15" spans="1:12" ht="12.75">
      <c r="A15" s="16" t="s">
        <v>104</v>
      </c>
      <c r="B15" s="12"/>
      <c r="C15" s="12"/>
      <c r="D15" s="12" t="s">
        <v>145</v>
      </c>
      <c r="F15" s="17" t="s">
        <v>105</v>
      </c>
      <c r="G15" s="12"/>
      <c r="H15" s="19" t="s">
        <v>151</v>
      </c>
      <c r="I15" s="12"/>
      <c r="J15" s="18"/>
      <c r="K15" s="12"/>
      <c r="L15" s="15"/>
    </row>
    <row r="16" spans="1:12" ht="12.75">
      <c r="A16" s="16" t="s">
        <v>106</v>
      </c>
      <c r="B16" s="12"/>
      <c r="C16" s="12"/>
      <c r="D16" s="42" t="s">
        <v>78</v>
      </c>
      <c r="F16" s="17"/>
      <c r="G16" s="12"/>
      <c r="H16" s="12"/>
      <c r="I16" s="12"/>
      <c r="J16" s="18"/>
      <c r="K16" s="12"/>
      <c r="L16" s="15"/>
    </row>
    <row r="17" spans="1:12" ht="12.75">
      <c r="A17" s="16" t="s">
        <v>107</v>
      </c>
      <c r="B17" s="12"/>
      <c r="C17" s="12"/>
      <c r="D17" s="12"/>
      <c r="F17" s="17" t="s">
        <v>108</v>
      </c>
      <c r="G17" s="12"/>
      <c r="H17" s="20" t="s">
        <v>150</v>
      </c>
      <c r="I17" s="12"/>
      <c r="J17" s="18"/>
      <c r="K17" s="12"/>
      <c r="L17" s="15"/>
    </row>
    <row r="18" spans="1:12" ht="12.75">
      <c r="A18" s="12"/>
      <c r="B18" s="16" t="s">
        <v>109</v>
      </c>
      <c r="C18" s="16"/>
      <c r="D18" s="12" t="s">
        <v>28</v>
      </c>
      <c r="F18" s="17"/>
      <c r="G18" s="12"/>
      <c r="H18" s="12"/>
      <c r="I18" s="12"/>
      <c r="J18" s="18"/>
      <c r="K18" s="12"/>
      <c r="L18" s="15"/>
    </row>
    <row r="19" spans="1:12" ht="12.75">
      <c r="A19" s="12"/>
      <c r="B19" s="16" t="s">
        <v>110</v>
      </c>
      <c r="C19" s="16"/>
      <c r="D19" s="12"/>
      <c r="F19" s="17" t="s">
        <v>111</v>
      </c>
      <c r="G19" s="12"/>
      <c r="H19" s="21" t="s">
        <v>142</v>
      </c>
      <c r="I19" s="12"/>
      <c r="J19" s="18"/>
      <c r="K19" s="12"/>
      <c r="L19" s="15"/>
    </row>
    <row r="20" spans="1:12" ht="12.75">
      <c r="A20" s="12"/>
      <c r="B20" s="16" t="s">
        <v>112</v>
      </c>
      <c r="C20" s="16"/>
      <c r="D20" s="12"/>
      <c r="F20" s="17" t="s">
        <v>113</v>
      </c>
      <c r="G20" s="12"/>
      <c r="H20" s="22" t="s">
        <v>143</v>
      </c>
      <c r="I20" s="12"/>
      <c r="J20" s="18"/>
      <c r="K20" s="12"/>
      <c r="L20" s="15"/>
    </row>
    <row r="21" spans="1:12" ht="12.75">
      <c r="A21" s="12"/>
      <c r="B21" s="16" t="s">
        <v>114</v>
      </c>
      <c r="C21" s="16"/>
      <c r="D21" s="12"/>
      <c r="F21" s="17" t="s">
        <v>115</v>
      </c>
      <c r="G21" s="12"/>
      <c r="H21" s="22"/>
      <c r="I21" s="12"/>
      <c r="J21" s="18"/>
      <c r="K21" s="12"/>
      <c r="L21" s="15"/>
    </row>
    <row r="22" spans="1:12" ht="12.75">
      <c r="A22" s="12"/>
      <c r="B22" s="12"/>
      <c r="C22" s="12"/>
      <c r="D22" s="12"/>
      <c r="E22" s="13"/>
      <c r="F22" s="13"/>
      <c r="G22" s="12"/>
      <c r="H22" s="12"/>
      <c r="I22" s="12"/>
      <c r="J22" s="18"/>
      <c r="K22" s="12"/>
      <c r="L22" s="15"/>
    </row>
    <row r="23" spans="2:12" s="12" customFormat="1" ht="12.75">
      <c r="B23" s="16" t="s">
        <v>154</v>
      </c>
      <c r="C23" s="16"/>
      <c r="I23" s="18"/>
      <c r="L23" s="15"/>
    </row>
    <row r="24" s="12" customFormat="1" ht="12.75">
      <c r="L24" s="15"/>
    </row>
    <row r="25" spans="1:12" s="12" customFormat="1" ht="12.75">
      <c r="A25" s="23" t="s">
        <v>117</v>
      </c>
      <c r="B25" s="23" t="s">
        <v>118</v>
      </c>
      <c r="C25" s="23" t="s">
        <v>25</v>
      </c>
      <c r="D25" s="24" t="s">
        <v>119</v>
      </c>
      <c r="E25" s="25" t="s">
        <v>120</v>
      </c>
      <c r="F25" s="23" t="s">
        <v>40</v>
      </c>
      <c r="G25" s="24" t="s">
        <v>0</v>
      </c>
      <c r="H25" s="26" t="s">
        <v>121</v>
      </c>
      <c r="I25" s="27" t="s">
        <v>122</v>
      </c>
      <c r="J25" s="28" t="s">
        <v>123</v>
      </c>
      <c r="K25" s="26" t="s">
        <v>124</v>
      </c>
      <c r="L25" s="23" t="s">
        <v>125</v>
      </c>
    </row>
    <row r="26" s="12" customFormat="1" ht="12.75">
      <c r="L26" s="15"/>
    </row>
    <row r="27" spans="1:11" s="5" customFormat="1" ht="12.75" customHeight="1">
      <c r="A27" s="6">
        <v>1</v>
      </c>
      <c r="B27" s="6">
        <v>3</v>
      </c>
      <c r="C27" s="15">
        <v>1973</v>
      </c>
      <c r="D27" s="12" t="s">
        <v>70</v>
      </c>
      <c r="E27" s="15">
        <v>53</v>
      </c>
      <c r="F27" s="15" t="s">
        <v>1</v>
      </c>
      <c r="G27" s="12" t="s">
        <v>16</v>
      </c>
      <c r="H27" s="29">
        <v>0.0006780092592592593</v>
      </c>
      <c r="I27" s="30">
        <v>0.0006818287037037036</v>
      </c>
      <c r="J27" s="29">
        <f>SUM(H27:I27)</f>
        <v>0.0013598379629629629</v>
      </c>
      <c r="K27" s="29">
        <f>IF(F27="C1",J27*1,IF(F27="C2",J27*0.99,IF(F27="C3",J27*0.97,IF(F27="C4",J27*0.94,IF(F27="C5",J27*0.91,IF(F27="C6",J27*0.88,IF(F27="C7",J27*0.85,J27)))))))</f>
        <v>0.0011966574074074073</v>
      </c>
    </row>
    <row r="28" spans="1:12" s="5" customFormat="1" ht="12.75" customHeight="1">
      <c r="A28" s="6">
        <v>2</v>
      </c>
      <c r="B28" s="6">
        <v>2</v>
      </c>
      <c r="C28" s="34">
        <v>2343</v>
      </c>
      <c r="D28" s="35" t="s">
        <v>77</v>
      </c>
      <c r="E28" s="40">
        <v>55</v>
      </c>
      <c r="F28" s="6" t="s">
        <v>1</v>
      </c>
      <c r="G28" s="42" t="s">
        <v>18</v>
      </c>
      <c r="H28" s="29">
        <v>0.0006991898148148148</v>
      </c>
      <c r="I28" s="30">
        <v>0.0006934027777777777</v>
      </c>
      <c r="J28" s="29">
        <f>SUM(H28:I28)</f>
        <v>0.0013925925925925924</v>
      </c>
      <c r="K28" s="29">
        <f>IF(F28="C1",J28*1,IF(F28="C2",J28*0.99,IF(F28="C3",J28*0.97,IF(F28="C4",J28*0.94,IF(F28="C5",J28*0.91,IF(F28="C6",J28*0.88,IF(F28="C7",J28*0.85,J28)))))))</f>
        <v>0.0012254814814814813</v>
      </c>
      <c r="L28" s="7">
        <v>80</v>
      </c>
    </row>
    <row r="29" spans="1:11" s="5" customFormat="1" ht="12.75" customHeight="1">
      <c r="A29" s="6">
        <v>3</v>
      </c>
      <c r="B29" s="6">
        <v>1</v>
      </c>
      <c r="C29" s="15">
        <v>2174</v>
      </c>
      <c r="D29" s="12" t="s">
        <v>76</v>
      </c>
      <c r="E29" s="15">
        <v>45</v>
      </c>
      <c r="F29" s="6" t="s">
        <v>14</v>
      </c>
      <c r="G29" s="38" t="s">
        <v>24</v>
      </c>
      <c r="H29" s="29">
        <v>0.0008410879629629631</v>
      </c>
      <c r="I29" s="30">
        <v>0.0008184027777777778</v>
      </c>
      <c r="J29" s="29">
        <f>SUM(H29:I29)</f>
        <v>0.0016594907407407409</v>
      </c>
      <c r="K29" s="29">
        <f>IF(F29="C1",J29*1,IF(F29="C2",J29*0.99,IF(F29="C3",J29*0.97,IF(F29="C4",J29*0.94,IF(F29="C5",J29*0.91,IF(F29="C6",J29*0.88,IF(F29="C7",J29*0.85,J29)))))))</f>
        <v>0.0014105671296296297</v>
      </c>
    </row>
    <row r="30" spans="1:11" s="5" customFormat="1" ht="12.75" customHeight="1">
      <c r="A30" s="6"/>
      <c r="B30" s="6"/>
      <c r="C30" s="15"/>
      <c r="D30" s="12"/>
      <c r="E30" s="15"/>
      <c r="F30" s="6"/>
      <c r="G30" s="38"/>
      <c r="H30" s="29"/>
      <c r="I30" s="30"/>
      <c r="J30" s="29"/>
      <c r="K30" s="29"/>
    </row>
    <row r="31" spans="1:12" s="5" customFormat="1" ht="12.75" customHeight="1">
      <c r="A31" s="6"/>
      <c r="B31" s="6"/>
      <c r="C31" s="34"/>
      <c r="D31" s="35"/>
      <c r="E31" s="40"/>
      <c r="F31" s="6"/>
      <c r="G31" s="42"/>
      <c r="H31" s="29"/>
      <c r="I31" s="30"/>
      <c r="J31" s="29"/>
      <c r="K31" s="29"/>
      <c r="L31" s="7"/>
    </row>
    <row r="32" spans="1:12" s="5" customFormat="1" ht="12.75" customHeight="1">
      <c r="A32" s="6">
        <v>1</v>
      </c>
      <c r="B32" s="6">
        <v>5</v>
      </c>
      <c r="C32" s="34">
        <v>2635</v>
      </c>
      <c r="D32" s="35" t="s">
        <v>80</v>
      </c>
      <c r="E32" s="40">
        <v>59</v>
      </c>
      <c r="F32" s="44" t="s">
        <v>2</v>
      </c>
      <c r="G32" s="42" t="s">
        <v>42</v>
      </c>
      <c r="H32" s="29">
        <v>0.0006491898148148149</v>
      </c>
      <c r="I32" s="30">
        <v>0.0006374999999999999</v>
      </c>
      <c r="J32" s="29">
        <f>SUM(H32:I32)</f>
        <v>0.0012866898148148147</v>
      </c>
      <c r="K32" s="29">
        <f>IF(F32="C1",J32*1,IF(F32="C2",J32*0.99,IF(F32="C3",J32*0.97,IF(F32="C4",J32*0.94,IF(F32="C5",J32*0.91,IF(F32="C6",J32*0.88,IF(F32="C7",J32*0.85,J32)))))))</f>
        <v>0.0011708877314814815</v>
      </c>
      <c r="L32" s="7">
        <v>100</v>
      </c>
    </row>
    <row r="33" spans="1:12" s="5" customFormat="1" ht="12.75" customHeight="1">
      <c r="A33" s="6">
        <v>2</v>
      </c>
      <c r="B33" s="6">
        <v>4</v>
      </c>
      <c r="C33" s="34">
        <v>3044</v>
      </c>
      <c r="D33" s="35" t="s">
        <v>85</v>
      </c>
      <c r="E33" s="40">
        <v>60</v>
      </c>
      <c r="F33" s="44" t="s">
        <v>2</v>
      </c>
      <c r="G33" s="42" t="s">
        <v>42</v>
      </c>
      <c r="H33" s="29">
        <v>0.0006991898148148148</v>
      </c>
      <c r="I33" s="30">
        <v>0.0006726851851851851</v>
      </c>
      <c r="J33" s="29">
        <f>SUM(H33:I33)</f>
        <v>0.0013718749999999998</v>
      </c>
      <c r="K33" s="29">
        <f>IF(F33="C1",J33*1,IF(F33="C2",J33*0.99,IF(F33="C3",J33*0.97,IF(F33="C4",J33*0.94,IF(F33="C5",J33*0.91,IF(F33="C6",J33*0.88,IF(F33="C7",J33*0.85,J33)))))))</f>
        <v>0.00124840625</v>
      </c>
      <c r="L33" s="7">
        <v>60</v>
      </c>
    </row>
    <row r="34" spans="1:12" s="5" customFormat="1" ht="12.75" customHeight="1">
      <c r="A34" s="6">
        <v>3</v>
      </c>
      <c r="B34" s="6">
        <v>6</v>
      </c>
      <c r="C34" s="34">
        <v>507</v>
      </c>
      <c r="D34" s="35" t="s">
        <v>51</v>
      </c>
      <c r="E34" s="40">
        <v>64</v>
      </c>
      <c r="F34" s="15" t="s">
        <v>3</v>
      </c>
      <c r="G34" s="42" t="s">
        <v>44</v>
      </c>
      <c r="H34" s="29">
        <v>0.0007049768518518519</v>
      </c>
      <c r="I34" s="30">
        <v>0.0007055555555555556</v>
      </c>
      <c r="J34" s="29">
        <f>SUM(H34:I34)</f>
        <v>0.0014105324074074077</v>
      </c>
      <c r="K34" s="29">
        <f>IF(F34="C1",J34*1,IF(F34="C2",J34*0.99,IF(F34="C3",J34*0.97,IF(F34="C4",J34*0.94,IF(F34="C5",J34*0.91,IF(F34="C6",J34*0.88,IF(F34="C7",J34*0.85,J34)))))))</f>
        <v>0.0013259004629629632</v>
      </c>
      <c r="L34" s="7">
        <v>50</v>
      </c>
    </row>
    <row r="35" spans="1:12" s="5" customFormat="1" ht="12.75" customHeight="1">
      <c r="A35" s="6">
        <v>4</v>
      </c>
      <c r="B35" s="6">
        <v>8</v>
      </c>
      <c r="C35" s="34">
        <v>1239</v>
      </c>
      <c r="D35" s="35" t="s">
        <v>60</v>
      </c>
      <c r="E35" s="40">
        <v>70</v>
      </c>
      <c r="F35" s="15" t="s">
        <v>4</v>
      </c>
      <c r="G35" s="42" t="s">
        <v>42</v>
      </c>
      <c r="H35" s="29">
        <v>0.0006662037037037037</v>
      </c>
      <c r="I35" s="30">
        <v>0.0008637731481481481</v>
      </c>
      <c r="J35" s="29">
        <f>SUM(H35:I35)</f>
        <v>0.0015299768518518518</v>
      </c>
      <c r="K35" s="29">
        <f>IF(F35="C1",J35*1,IF(F35="C2",J35*0.99,IF(F35="C3",J35*0.97,IF(F35="C4",J35*0.94,IF(F35="C5",J35*0.91,IF(F35="C6",J35*0.88,IF(F35="C7",J35*0.85,J35)))))))</f>
        <v>0.0014840775462962963</v>
      </c>
      <c r="L35" s="7">
        <v>45</v>
      </c>
    </row>
    <row r="36" spans="1:12" s="5" customFormat="1" ht="12.75" customHeight="1">
      <c r="A36" s="6">
        <v>5</v>
      </c>
      <c r="B36" s="6">
        <v>7</v>
      </c>
      <c r="C36" s="6"/>
      <c r="D36" s="46" t="s">
        <v>140</v>
      </c>
      <c r="E36" s="45">
        <v>62</v>
      </c>
      <c r="F36" s="44" t="s">
        <v>3</v>
      </c>
      <c r="G36" s="42" t="s">
        <v>42</v>
      </c>
      <c r="H36" s="29">
        <v>0.0008119212962962963</v>
      </c>
      <c r="I36" s="30">
        <v>0.0008614583333333333</v>
      </c>
      <c r="J36" s="29">
        <f>SUM(H36:I36)</f>
        <v>0.0016733796296296297</v>
      </c>
      <c r="K36" s="29">
        <f>IF(F36="C1",J36*1,IF(F36="C2",J36*0.99,IF(F36="C3",J36*0.97,IF(F36="C4",J36*0.94,IF(F36="C5",J36*0.91,IF(F36="C6",J36*0.88,IF(F36="C7",J36*0.85,J36)))))))</f>
        <v>0.0015729768518518519</v>
      </c>
      <c r="L36" s="7"/>
    </row>
    <row r="37" spans="1:12" s="5" customFormat="1" ht="14.25">
      <c r="A37" s="6"/>
      <c r="B37" s="2"/>
      <c r="C37" s="2"/>
      <c r="D37" s="1"/>
      <c r="E37" s="2"/>
      <c r="F37" s="2"/>
      <c r="G37" s="1"/>
      <c r="H37" s="29"/>
      <c r="I37" s="29"/>
      <c r="J37" s="29"/>
      <c r="K37" s="29"/>
      <c r="L37" s="10"/>
    </row>
    <row r="38" spans="8:12" s="12" customFormat="1" ht="12.75">
      <c r="H38" s="29"/>
      <c r="I38" s="29"/>
      <c r="J38" s="29"/>
      <c r="K38" s="29"/>
      <c r="L38" s="15"/>
    </row>
    <row r="39" spans="2:12" s="5" customFormat="1" ht="12.75">
      <c r="B39" s="16" t="s">
        <v>155</v>
      </c>
      <c r="C39" s="16"/>
      <c r="D39" s="16"/>
      <c r="E39" s="12"/>
      <c r="F39" s="12"/>
      <c r="G39" s="12"/>
      <c r="H39" s="29"/>
      <c r="I39" s="29"/>
      <c r="J39" s="29"/>
      <c r="K39" s="29"/>
      <c r="L39" s="15"/>
    </row>
    <row r="40" spans="1:12" s="5" customFormat="1" ht="12.75">
      <c r="A40" s="12"/>
      <c r="B40" s="12"/>
      <c r="C40" s="12"/>
      <c r="D40" s="12"/>
      <c r="E40" s="12"/>
      <c r="F40" s="12"/>
      <c r="G40" s="12"/>
      <c r="H40" s="29"/>
      <c r="I40" s="29"/>
      <c r="J40" s="29"/>
      <c r="K40" s="29"/>
      <c r="L40" s="15"/>
    </row>
    <row r="41" spans="1:12" s="5" customFormat="1" ht="12.75">
      <c r="A41" s="23" t="s">
        <v>117</v>
      </c>
      <c r="B41" s="23" t="s">
        <v>118</v>
      </c>
      <c r="C41" s="23" t="s">
        <v>25</v>
      </c>
      <c r="D41" s="24" t="s">
        <v>119</v>
      </c>
      <c r="E41" s="25" t="s">
        <v>120</v>
      </c>
      <c r="F41" s="23" t="s">
        <v>40</v>
      </c>
      <c r="G41" s="24" t="s">
        <v>0</v>
      </c>
      <c r="H41" s="26" t="s">
        <v>121</v>
      </c>
      <c r="I41" s="50" t="s">
        <v>122</v>
      </c>
      <c r="J41" s="31" t="s">
        <v>123</v>
      </c>
      <c r="K41" s="26" t="s">
        <v>124</v>
      </c>
      <c r="L41" s="23" t="s">
        <v>125</v>
      </c>
    </row>
    <row r="42" spans="1:12" s="5" customFormat="1" ht="12.75">
      <c r="A42" s="12"/>
      <c r="B42" s="12"/>
      <c r="C42" s="12"/>
      <c r="D42" s="12"/>
      <c r="E42" s="12"/>
      <c r="F42" s="12"/>
      <c r="G42" s="12"/>
      <c r="H42" s="29"/>
      <c r="I42" s="29"/>
      <c r="J42" s="29"/>
      <c r="K42" s="30"/>
      <c r="L42" s="15"/>
    </row>
    <row r="43" spans="1:12" s="5" customFormat="1" ht="12.75">
      <c r="A43" s="6">
        <v>1</v>
      </c>
      <c r="B43" s="3">
        <v>12</v>
      </c>
      <c r="C43" s="34">
        <v>1146</v>
      </c>
      <c r="D43" s="35" t="s">
        <v>59</v>
      </c>
      <c r="E43" s="40">
        <v>33</v>
      </c>
      <c r="F43" s="40" t="s">
        <v>22</v>
      </c>
      <c r="G43" s="42" t="s">
        <v>38</v>
      </c>
      <c r="H43" s="29">
        <v>0.000704513888888889</v>
      </c>
      <c r="I43" s="30">
        <v>0.0007141203703703703</v>
      </c>
      <c r="J43" s="29">
        <f>SUM(H43:I43)</f>
        <v>0.0014186342592592592</v>
      </c>
      <c r="K43" s="29">
        <f>IF(F43="b6",J43*1,IF(F43="b7",J43*0.99,IF(F43="b8",J43*0.97,IF(F43="b9",J43*0.94,IF(F43="b10",J43*0.91,IF(F43="b11",J43*0.88,IF(F43="b12",J43*0.85,J43)))))))</f>
        <v>0.0012909571759259259</v>
      </c>
      <c r="L43" s="7">
        <v>24</v>
      </c>
    </row>
    <row r="44" spans="1:12" s="5" customFormat="1" ht="12.75">
      <c r="A44" s="6">
        <v>2</v>
      </c>
      <c r="B44" s="3">
        <v>13</v>
      </c>
      <c r="C44" s="34">
        <v>438</v>
      </c>
      <c r="D44" s="35" t="s">
        <v>48</v>
      </c>
      <c r="E44" s="40">
        <v>36</v>
      </c>
      <c r="F44" s="40" t="s">
        <v>22</v>
      </c>
      <c r="G44" s="42" t="s">
        <v>5</v>
      </c>
      <c r="H44" s="29">
        <v>0.0007782407407407408</v>
      </c>
      <c r="I44" s="30">
        <v>0.0008243055555555556</v>
      </c>
      <c r="J44" s="29">
        <f>SUM(H44:I44)</f>
        <v>0.0016025462962962964</v>
      </c>
      <c r="K44" s="29">
        <f>IF(F44="b6",J44*1,IF(F44="b7",J44*0.99,IF(F44="b8",J44*0.97,IF(F44="b9",J44*0.94,IF(F44="b10",J44*0.91,IF(F44="b11",J44*0.88,IF(F44="b12",J44*0.85,J44)))))))</f>
        <v>0.0014583171296296297</v>
      </c>
      <c r="L44" s="7">
        <v>20</v>
      </c>
    </row>
    <row r="45" spans="1:12" s="5" customFormat="1" ht="12.75">
      <c r="A45" s="6">
        <v>3</v>
      </c>
      <c r="B45" s="3">
        <v>11</v>
      </c>
      <c r="C45" s="6">
        <v>2128</v>
      </c>
      <c r="D45" s="33" t="s">
        <v>73</v>
      </c>
      <c r="E45" s="6">
        <v>25</v>
      </c>
      <c r="F45" s="6" t="s">
        <v>36</v>
      </c>
      <c r="G45" s="33" t="s">
        <v>37</v>
      </c>
      <c r="H45" s="29">
        <v>0.000772337962962963</v>
      </c>
      <c r="I45" s="30">
        <v>0.0012214120370370371</v>
      </c>
      <c r="J45" s="29">
        <f>SUM(H45:I45)</f>
        <v>0.00199375</v>
      </c>
      <c r="K45" s="29">
        <f>IF(F45="b6",J45*1,IF(F45="b7",J45*0.99,IF(F45="b8",J45*0.97,IF(F45="b9",J45*0.94,IF(F45="b10",J45*0.91,IF(F45="b11",J45*0.88,IF(F45="b12",J45*0.85,J45)))))))</f>
        <v>0.0016946874999999998</v>
      </c>
      <c r="L45" s="7"/>
    </row>
    <row r="46" spans="1:12" s="5" customFormat="1" ht="12.75">
      <c r="A46" s="6"/>
      <c r="B46" s="3"/>
      <c r="C46" s="6"/>
      <c r="D46" s="33"/>
      <c r="E46" s="6"/>
      <c r="F46" s="6"/>
      <c r="G46" s="33"/>
      <c r="H46" s="29"/>
      <c r="I46" s="30"/>
      <c r="J46" s="29"/>
      <c r="K46" s="29"/>
      <c r="L46" s="7"/>
    </row>
    <row r="47" spans="1:12" s="5" customFormat="1" ht="12.75">
      <c r="A47" s="6"/>
      <c r="B47" s="3"/>
      <c r="C47" s="34"/>
      <c r="D47" s="35"/>
      <c r="E47" s="40"/>
      <c r="F47" s="40"/>
      <c r="G47" s="42"/>
      <c r="H47" s="29"/>
      <c r="I47" s="30"/>
      <c r="J47" s="29"/>
      <c r="K47" s="29"/>
      <c r="L47" s="7"/>
    </row>
    <row r="48" spans="1:12" s="5" customFormat="1" ht="12.75">
      <c r="A48" s="6">
        <v>1</v>
      </c>
      <c r="B48" s="3">
        <v>14</v>
      </c>
      <c r="C48" s="34">
        <v>1466</v>
      </c>
      <c r="D48" s="35" t="s">
        <v>64</v>
      </c>
      <c r="E48" s="40">
        <v>41</v>
      </c>
      <c r="F48" s="3" t="s">
        <v>21</v>
      </c>
      <c r="G48" s="42" t="s">
        <v>47</v>
      </c>
      <c r="H48" s="29">
        <v>0.0005655092592592593</v>
      </c>
      <c r="I48" s="30">
        <v>0.0005922453703703704</v>
      </c>
      <c r="J48" s="29">
        <f>SUM(H48:I48)</f>
        <v>0.0011577546296296297</v>
      </c>
      <c r="K48" s="29">
        <f>IF(F48="b6",J48*1,IF(F48="b7",J48*0.99,IF(F48="b8",J48*0.97,IF(F48="b9",J48*0.94,IF(F48="b10",J48*0.91,IF(F48="b11",J48*0.88,IF(F48="b12",J48*0.85,J48)))))))</f>
        <v>0.0010882893518518518</v>
      </c>
      <c r="L48" s="7">
        <v>60</v>
      </c>
    </row>
    <row r="49" spans="1:12" s="5" customFormat="1" ht="12.75">
      <c r="A49" s="6">
        <v>2</v>
      </c>
      <c r="B49" s="3">
        <v>17</v>
      </c>
      <c r="C49" s="34">
        <v>1606</v>
      </c>
      <c r="D49" s="35" t="s">
        <v>66</v>
      </c>
      <c r="E49" s="40">
        <v>46</v>
      </c>
      <c r="F49" s="6" t="s">
        <v>20</v>
      </c>
      <c r="G49" s="42" t="s">
        <v>18</v>
      </c>
      <c r="H49" s="29">
        <v>0.0005606481481481481</v>
      </c>
      <c r="I49" s="30">
        <v>0.0005682870370370371</v>
      </c>
      <c r="J49" s="29">
        <f>SUM(H49:I49)</f>
        <v>0.001128935185185185</v>
      </c>
      <c r="K49" s="29">
        <f>IF(F49="b6",J49*1,IF(F49="b7",J49*0.99,IF(F49="b8",J49*0.97,IF(F49="b9",J49*0.94,IF(F49="b10",J49*0.91,IF(F49="b11",J49*0.88,IF(F49="b12",J49*0.85,J49)))))))</f>
        <v>0.0010950671296296294</v>
      </c>
      <c r="L49" s="7">
        <v>50</v>
      </c>
    </row>
    <row r="50" spans="1:12" s="5" customFormat="1" ht="12.75">
      <c r="A50" s="6">
        <v>3</v>
      </c>
      <c r="B50" s="3">
        <v>16</v>
      </c>
      <c r="C50" s="34">
        <v>1972</v>
      </c>
      <c r="D50" s="35" t="s">
        <v>69</v>
      </c>
      <c r="E50" s="40">
        <v>42</v>
      </c>
      <c r="F50" s="6" t="s">
        <v>20</v>
      </c>
      <c r="G50" s="42" t="s">
        <v>47</v>
      </c>
      <c r="H50" s="29">
        <v>0.000614699074074074</v>
      </c>
      <c r="I50" s="30">
        <v>0.0006258101851851852</v>
      </c>
      <c r="J50" s="29">
        <f>SUM(H50:I50)</f>
        <v>0.0012405092592592593</v>
      </c>
      <c r="K50" s="29">
        <f>IF(F50="b6",J50*1,IF(F50="b7",J50*0.99,IF(F50="b8",J50*0.97,IF(F50="b9",J50*0.94,IF(F50="b10",J50*0.91,IF(F50="b11",J50*0.88,IF(F50="b12",J50*0.85,J50)))))))</f>
        <v>0.0012032939814814816</v>
      </c>
      <c r="L50" s="7">
        <v>29</v>
      </c>
    </row>
    <row r="51" spans="1:12" s="5" customFormat="1" ht="12.75">
      <c r="A51" s="6">
        <v>4</v>
      </c>
      <c r="B51" s="3">
        <v>15</v>
      </c>
      <c r="C51" s="34">
        <v>1242</v>
      </c>
      <c r="D51" s="35" t="s">
        <v>61</v>
      </c>
      <c r="E51" s="40">
        <v>44</v>
      </c>
      <c r="F51" s="6" t="s">
        <v>20</v>
      </c>
      <c r="G51" s="42" t="s">
        <v>43</v>
      </c>
      <c r="H51" s="29">
        <v>0.0006357638888888889</v>
      </c>
      <c r="I51" s="30">
        <v>0.0006471064814814815</v>
      </c>
      <c r="J51" s="29">
        <f>SUM(H51:I51)</f>
        <v>0.0012828703703703704</v>
      </c>
      <c r="K51" s="29">
        <f>IF(F51="b6",J51*1,IF(F51="b7",J51*0.99,IF(F51="b8",J51*0.97,IF(F51="b9",J51*0.94,IF(F51="b10",J51*0.91,IF(F51="b11",J51*0.88,IF(F51="b12",J51*0.85,J51)))))))</f>
        <v>0.0012443842592592593</v>
      </c>
      <c r="L51" s="7">
        <v>26</v>
      </c>
    </row>
    <row r="52" spans="1:12" s="5" customFormat="1" ht="12.75">
      <c r="A52" s="6"/>
      <c r="B52" s="3"/>
      <c r="C52" s="34"/>
      <c r="D52" s="35"/>
      <c r="E52" s="40"/>
      <c r="F52" s="6"/>
      <c r="G52" s="42"/>
      <c r="H52" s="29"/>
      <c r="I52" s="30"/>
      <c r="J52" s="29"/>
      <c r="K52" s="29"/>
      <c r="L52" s="7"/>
    </row>
    <row r="53" spans="1:12" s="5" customFormat="1" ht="12.75">
      <c r="A53" s="6"/>
      <c r="B53" s="3"/>
      <c r="C53" s="34"/>
      <c r="D53" s="35"/>
      <c r="E53" s="40"/>
      <c r="F53" s="6"/>
      <c r="G53" s="42"/>
      <c r="H53" s="29"/>
      <c r="I53" s="30"/>
      <c r="J53" s="29"/>
      <c r="K53" s="29"/>
      <c r="L53" s="7"/>
    </row>
    <row r="54" spans="1:12" s="5" customFormat="1" ht="12.75">
      <c r="A54" s="6">
        <v>1</v>
      </c>
      <c r="B54" s="3">
        <v>18</v>
      </c>
      <c r="C54" s="34">
        <v>749</v>
      </c>
      <c r="D54" s="35" t="s">
        <v>58</v>
      </c>
      <c r="E54" s="40">
        <v>48</v>
      </c>
      <c r="F54" s="40" t="s">
        <v>19</v>
      </c>
      <c r="G54" s="42" t="s">
        <v>42</v>
      </c>
      <c r="H54" s="29">
        <v>0.0005755787037037037</v>
      </c>
      <c r="I54" s="30">
        <v>0.000565625</v>
      </c>
      <c r="J54" s="29">
        <f aca="true" t="shared" si="0" ref="J54:J60">SUM(H54:I54)</f>
        <v>0.0011412037037037037</v>
      </c>
      <c r="K54" s="29">
        <f aca="true" t="shared" si="1" ref="K54:K60">IF(F54="b6",J54*1,IF(F54="b7",J54*0.99,IF(F54="b8",J54*0.97,IF(F54="b9",J54*0.94,IF(F54="b10",J54*0.91,IF(F54="b11",J54*0.88,IF(F54="b12",J54*0.85,J54)))))))</f>
        <v>0.0011297916666666667</v>
      </c>
      <c r="L54" s="7">
        <v>40</v>
      </c>
    </row>
    <row r="55" spans="1:12" s="5" customFormat="1" ht="12.75">
      <c r="A55" s="6">
        <v>2</v>
      </c>
      <c r="B55" s="3">
        <v>20</v>
      </c>
      <c r="C55" s="34">
        <v>505</v>
      </c>
      <c r="D55" s="35" t="s">
        <v>49</v>
      </c>
      <c r="E55" s="40">
        <v>48</v>
      </c>
      <c r="F55" s="40" t="s">
        <v>19</v>
      </c>
      <c r="G55" s="42" t="s">
        <v>44</v>
      </c>
      <c r="H55" s="29">
        <v>0.0005785879629629629</v>
      </c>
      <c r="I55" s="30">
        <v>0.000569675925925926</v>
      </c>
      <c r="J55" s="29">
        <f t="shared" si="0"/>
        <v>0.0011482638888888888</v>
      </c>
      <c r="K55" s="29">
        <f t="shared" si="1"/>
        <v>0.0011367812499999998</v>
      </c>
      <c r="L55" s="7">
        <v>36</v>
      </c>
    </row>
    <row r="56" spans="1:12" s="5" customFormat="1" ht="12.75">
      <c r="A56" s="6">
        <v>3</v>
      </c>
      <c r="B56" s="3">
        <v>21</v>
      </c>
      <c r="C56" s="34">
        <v>1465</v>
      </c>
      <c r="D56" s="35" t="s">
        <v>63</v>
      </c>
      <c r="E56" s="40">
        <v>50</v>
      </c>
      <c r="F56" s="6" t="s">
        <v>19</v>
      </c>
      <c r="G56" s="42" t="s">
        <v>47</v>
      </c>
      <c r="H56" s="29">
        <v>0.0006715277777777778</v>
      </c>
      <c r="I56" s="30">
        <v>0.0006584490740740742</v>
      </c>
      <c r="J56" s="29">
        <f t="shared" si="0"/>
        <v>0.0013299768518518522</v>
      </c>
      <c r="K56" s="29">
        <f t="shared" si="1"/>
        <v>0.0013166770833333335</v>
      </c>
      <c r="L56" s="7">
        <v>22</v>
      </c>
    </row>
    <row r="57" spans="1:11" s="5" customFormat="1" ht="12.75">
      <c r="A57" s="6">
        <v>4</v>
      </c>
      <c r="B57" s="3">
        <v>23</v>
      </c>
      <c r="C57" s="6"/>
      <c r="D57" s="33" t="s">
        <v>32</v>
      </c>
      <c r="E57" s="6">
        <v>50</v>
      </c>
      <c r="F57" s="6" t="s">
        <v>19</v>
      </c>
      <c r="G57" s="33" t="s">
        <v>33</v>
      </c>
      <c r="H57" s="29">
        <v>0.0006519675925925926</v>
      </c>
      <c r="I57" s="30">
        <v>0.000783449074074074</v>
      </c>
      <c r="J57" s="29">
        <f t="shared" si="0"/>
        <v>0.0014354166666666664</v>
      </c>
      <c r="K57" s="29">
        <f t="shared" si="1"/>
        <v>0.0014210624999999998</v>
      </c>
    </row>
    <row r="58" spans="1:11" s="5" customFormat="1" ht="12.75">
      <c r="A58" s="6">
        <v>5</v>
      </c>
      <c r="B58" s="3">
        <v>24</v>
      </c>
      <c r="C58" s="3"/>
      <c r="D58" s="33" t="s">
        <v>30</v>
      </c>
      <c r="E58" s="6">
        <v>47</v>
      </c>
      <c r="F58" s="40" t="s">
        <v>19</v>
      </c>
      <c r="G58" s="47" t="s">
        <v>31</v>
      </c>
      <c r="H58" s="29">
        <v>0.0007274305555555557</v>
      </c>
      <c r="I58" s="30">
        <v>0.0007445601851851852</v>
      </c>
      <c r="J58" s="29">
        <f t="shared" si="0"/>
        <v>0.001471990740740741</v>
      </c>
      <c r="K58" s="29">
        <f t="shared" si="1"/>
        <v>0.0014572708333333334</v>
      </c>
    </row>
    <row r="59" spans="1:12" s="5" customFormat="1" ht="12.75">
      <c r="A59" s="6">
        <v>6</v>
      </c>
      <c r="B59" s="3">
        <v>19</v>
      </c>
      <c r="C59" s="34">
        <v>1974</v>
      </c>
      <c r="D59" s="35" t="s">
        <v>72</v>
      </c>
      <c r="E59" s="40">
        <v>48</v>
      </c>
      <c r="F59" s="40" t="s">
        <v>19</v>
      </c>
      <c r="G59" s="42" t="s">
        <v>47</v>
      </c>
      <c r="H59" s="29">
        <v>0.0007594907407407407</v>
      </c>
      <c r="I59" s="30">
        <v>0.000735648148148148</v>
      </c>
      <c r="J59" s="29">
        <f t="shared" si="0"/>
        <v>0.0014951388888888887</v>
      </c>
      <c r="K59" s="29">
        <f t="shared" si="1"/>
        <v>0.0014801874999999997</v>
      </c>
      <c r="L59" s="7">
        <v>18</v>
      </c>
    </row>
    <row r="60" spans="1:12" s="5" customFormat="1" ht="12.75">
      <c r="A60" s="6">
        <v>7</v>
      </c>
      <c r="B60" s="3">
        <v>22</v>
      </c>
      <c r="C60" s="34">
        <v>1973</v>
      </c>
      <c r="D60" s="35" t="s">
        <v>71</v>
      </c>
      <c r="E60" s="40">
        <v>47</v>
      </c>
      <c r="F60" s="40" t="s">
        <v>19</v>
      </c>
      <c r="G60" s="42" t="s">
        <v>47</v>
      </c>
      <c r="H60" s="29">
        <v>0.0007680555555555557</v>
      </c>
      <c r="I60" s="30">
        <v>0.000755787037037037</v>
      </c>
      <c r="J60" s="29">
        <f t="shared" si="0"/>
        <v>0.0015238425925925927</v>
      </c>
      <c r="K60" s="29">
        <f t="shared" si="1"/>
        <v>0.0015086041666666668</v>
      </c>
      <c r="L60" s="7">
        <v>16</v>
      </c>
    </row>
    <row r="61" spans="1:12" s="5" customFormat="1" ht="12.75">
      <c r="A61" s="6"/>
      <c r="B61" s="3"/>
      <c r="C61" s="34"/>
      <c r="D61" s="35"/>
      <c r="E61" s="40"/>
      <c r="F61" s="40"/>
      <c r="G61" s="42"/>
      <c r="H61" s="29"/>
      <c r="I61" s="30"/>
      <c r="J61" s="29"/>
      <c r="K61" s="29"/>
      <c r="L61" s="7"/>
    </row>
    <row r="62" spans="1:12" s="5" customFormat="1" ht="12.75">
      <c r="A62" s="6"/>
      <c r="B62" s="3"/>
      <c r="C62" s="34"/>
      <c r="D62" s="35"/>
      <c r="E62" s="40"/>
      <c r="F62" s="40"/>
      <c r="G62" s="42"/>
      <c r="H62" s="29"/>
      <c r="I62" s="30"/>
      <c r="J62" s="29"/>
      <c r="K62" s="29"/>
      <c r="L62" s="7"/>
    </row>
    <row r="63" spans="1:12" s="5" customFormat="1" ht="12.75">
      <c r="A63" s="6">
        <v>1</v>
      </c>
      <c r="B63" s="3">
        <v>25</v>
      </c>
      <c r="C63" s="34">
        <v>636</v>
      </c>
      <c r="D63" s="35" t="s">
        <v>55</v>
      </c>
      <c r="E63" s="40">
        <v>53</v>
      </c>
      <c r="F63" s="6" t="s">
        <v>15</v>
      </c>
      <c r="G63" s="42" t="s">
        <v>46</v>
      </c>
      <c r="H63" s="29">
        <v>0.0005306712962962963</v>
      </c>
      <c r="I63" s="30">
        <v>0.0005363425925925927</v>
      </c>
      <c r="J63" s="29">
        <f>SUM(H63:I63)</f>
        <v>0.001067013888888889</v>
      </c>
      <c r="K63" s="29">
        <f>IF(F63="b6",J63*1,IF(F63="b7",J63*0.99,IF(F63="b8",J63*0.97,IF(F63="b9",J63*0.94,IF(F63="b10",J63*0.91,IF(F63="b11",J63*0.88,IF(F63="b12",J63*0.85,J63)))))))</f>
        <v>0.001067013888888889</v>
      </c>
      <c r="L63" s="7">
        <v>100</v>
      </c>
    </row>
    <row r="64" spans="1:12" s="5" customFormat="1" ht="12.75">
      <c r="A64" s="6">
        <v>2</v>
      </c>
      <c r="B64" s="3">
        <v>26</v>
      </c>
      <c r="C64" s="34">
        <v>639</v>
      </c>
      <c r="D64" s="35" t="s">
        <v>56</v>
      </c>
      <c r="E64" s="40">
        <v>52</v>
      </c>
      <c r="F64" s="6" t="s">
        <v>15</v>
      </c>
      <c r="G64" s="42" t="s">
        <v>46</v>
      </c>
      <c r="H64" s="29">
        <v>0.0005333333333333334</v>
      </c>
      <c r="I64" s="30">
        <v>0.0005462962962962964</v>
      </c>
      <c r="J64" s="29">
        <f>SUM(H64:I64)</f>
        <v>0.0010796296296296296</v>
      </c>
      <c r="K64" s="29">
        <f>IF(F64="b6",J64*1,IF(F64="b7",J64*0.99,IF(F64="b8",J64*0.97,IF(F64="b9",J64*0.94,IF(F64="b10",J64*0.91,IF(F64="b11",J64*0.88,IF(F64="b12",J64*0.85,J64)))))))</f>
        <v>0.0010796296296296296</v>
      </c>
      <c r="L64" s="7">
        <v>80</v>
      </c>
    </row>
    <row r="65" spans="1:12" s="5" customFormat="1" ht="12.75">
      <c r="A65" s="6">
        <v>3</v>
      </c>
      <c r="B65" s="3">
        <v>28</v>
      </c>
      <c r="C65" s="34">
        <v>1523</v>
      </c>
      <c r="D65" s="35" t="s">
        <v>65</v>
      </c>
      <c r="E65" s="40">
        <v>52</v>
      </c>
      <c r="F65" s="3" t="s">
        <v>15</v>
      </c>
      <c r="G65" s="42" t="s">
        <v>18</v>
      </c>
      <c r="H65" s="29">
        <v>0.000550462962962963</v>
      </c>
      <c r="I65" s="30">
        <v>0.0005659722222222222</v>
      </c>
      <c r="J65" s="29">
        <f>SUM(H65:I65)</f>
        <v>0.0011164351851851852</v>
      </c>
      <c r="K65" s="29">
        <f>IF(F65="b6",J65*1,IF(F65="b7",J65*0.99,IF(F65="b8",J65*0.97,IF(F65="b9",J65*0.94,IF(F65="b10",J65*0.91,IF(F65="b11",J65*0.88,IF(F65="b12",J65*0.85,J65)))))))</f>
        <v>0.0011164351851851852</v>
      </c>
      <c r="L65" s="7">
        <v>45</v>
      </c>
    </row>
    <row r="66" spans="1:12" s="5" customFormat="1" ht="12.75">
      <c r="A66" s="6">
        <v>4</v>
      </c>
      <c r="B66" s="3">
        <v>27</v>
      </c>
      <c r="C66" s="34">
        <v>2383</v>
      </c>
      <c r="D66" s="35" t="s">
        <v>79</v>
      </c>
      <c r="E66" s="40">
        <v>52</v>
      </c>
      <c r="F66" s="6" t="s">
        <v>15</v>
      </c>
      <c r="G66" s="42" t="s">
        <v>23</v>
      </c>
      <c r="H66" s="29">
        <v>0.0005819444444444444</v>
      </c>
      <c r="I66" s="30">
        <v>0.0005791666666666666</v>
      </c>
      <c r="J66" s="29">
        <f>SUM(H66:I66)</f>
        <v>0.001161111111111111</v>
      </c>
      <c r="K66" s="29">
        <f>IF(F66="b6",J66*1,IF(F66="b7",J66*0.99,IF(F66="b8",J66*0.97,IF(F66="b9",J66*0.94,IF(F66="b10",J66*0.91,IF(F66="b11",J66*0.88,IF(F66="b12",J66*0.85,J66)))))))</f>
        <v>0.001161111111111111</v>
      </c>
      <c r="L66" s="7">
        <v>32</v>
      </c>
    </row>
    <row r="67" spans="1:12" s="5" customFormat="1" ht="12.75">
      <c r="A67" s="6"/>
      <c r="B67" s="3"/>
      <c r="C67" s="6"/>
      <c r="D67" s="33"/>
      <c r="E67" s="6"/>
      <c r="F67" s="6"/>
      <c r="G67" s="33"/>
      <c r="H67" s="29"/>
      <c r="I67" s="30"/>
      <c r="J67" s="29"/>
      <c r="K67" s="29"/>
      <c r="L67" s="7"/>
    </row>
    <row r="68" spans="1:12" s="5" customFormat="1" ht="12.75">
      <c r="A68" s="6"/>
      <c r="B68" s="3"/>
      <c r="C68" s="6"/>
      <c r="D68" s="33"/>
      <c r="E68" s="6"/>
      <c r="F68" s="6"/>
      <c r="G68" s="33"/>
      <c r="H68" s="29"/>
      <c r="I68" s="30"/>
      <c r="J68" s="29"/>
      <c r="K68" s="29"/>
      <c r="L68" s="7"/>
    </row>
    <row r="69" spans="2:12" s="12" customFormat="1" ht="12.75">
      <c r="B69" s="16" t="s">
        <v>156</v>
      </c>
      <c r="C69" s="16"/>
      <c r="D69" s="16"/>
      <c r="H69" s="29"/>
      <c r="I69" s="29"/>
      <c r="J69" s="29"/>
      <c r="K69" s="29"/>
      <c r="L69" s="15"/>
    </row>
    <row r="70" spans="8:12" s="12" customFormat="1" ht="12.75">
      <c r="H70" s="29"/>
      <c r="I70" s="29"/>
      <c r="J70" s="29"/>
      <c r="K70" s="29"/>
      <c r="L70" s="15"/>
    </row>
    <row r="71" spans="1:12" s="12" customFormat="1" ht="12.75">
      <c r="A71" s="23" t="s">
        <v>117</v>
      </c>
      <c r="B71" s="23" t="s">
        <v>118</v>
      </c>
      <c r="C71" s="23" t="s">
        <v>25</v>
      </c>
      <c r="D71" s="24" t="s">
        <v>119</v>
      </c>
      <c r="E71" s="25" t="s">
        <v>120</v>
      </c>
      <c r="F71" s="23" t="s">
        <v>25</v>
      </c>
      <c r="G71" s="24" t="s">
        <v>0</v>
      </c>
      <c r="H71" s="26" t="s">
        <v>121</v>
      </c>
      <c r="I71" s="50" t="s">
        <v>122</v>
      </c>
      <c r="J71" s="28" t="s">
        <v>123</v>
      </c>
      <c r="K71" s="26" t="s">
        <v>124</v>
      </c>
      <c r="L71" s="23" t="s">
        <v>125</v>
      </c>
    </row>
    <row r="72" spans="8:12" s="12" customFormat="1" ht="12.75">
      <c r="H72" s="29"/>
      <c r="I72" s="29"/>
      <c r="J72" s="29"/>
      <c r="K72" s="29"/>
      <c r="L72" s="15"/>
    </row>
    <row r="73" spans="1:12" s="5" customFormat="1" ht="12.75">
      <c r="A73" s="32">
        <v>1</v>
      </c>
      <c r="B73" s="6">
        <v>35</v>
      </c>
      <c r="C73" s="6"/>
      <c r="D73" s="5" t="s">
        <v>138</v>
      </c>
      <c r="E73" s="6">
        <v>61</v>
      </c>
      <c r="F73" s="44" t="s">
        <v>6</v>
      </c>
      <c r="G73" s="5" t="s">
        <v>34</v>
      </c>
      <c r="H73" s="29">
        <v>0.0005170138888888889</v>
      </c>
      <c r="I73" s="30">
        <v>0.0005314814814814814</v>
      </c>
      <c r="J73" s="29">
        <f>SUM(H73:I73)</f>
        <v>0.0010484953703703702</v>
      </c>
      <c r="K73" s="29">
        <f>IF(F73="a1",J73*1,IF(F73="a2",J73*0.99,IF(F73="a3",J73*0.97,IF(F73="a4",J73*0.94,IF(F73="a5",J73*0.91,)))))</f>
        <v>0.000954130787037037</v>
      </c>
      <c r="L73" s="12"/>
    </row>
    <row r="74" spans="1:12" s="5" customFormat="1" ht="12.75">
      <c r="A74" s="32">
        <v>2</v>
      </c>
      <c r="B74" s="6">
        <v>32</v>
      </c>
      <c r="C74" s="34">
        <v>3028</v>
      </c>
      <c r="D74" s="35" t="s">
        <v>84</v>
      </c>
      <c r="E74" s="40">
        <v>58</v>
      </c>
      <c r="F74" s="44" t="s">
        <v>6</v>
      </c>
      <c r="G74" s="42" t="s">
        <v>29</v>
      </c>
      <c r="H74" s="29">
        <v>0.0005281250000000001</v>
      </c>
      <c r="I74" s="30">
        <v>0.0005392361111111111</v>
      </c>
      <c r="J74" s="29">
        <f>SUM(H74:I74)</f>
        <v>0.0010673611111111112</v>
      </c>
      <c r="K74" s="29">
        <f>IF(F74="a1",J74*1,IF(F74="a2",J74*0.99,IF(F74="a3",J74*0.97,IF(F74="a4",J74*0.94,IF(F74="a5",J74*0.91,)))))</f>
        <v>0.0009712986111111111</v>
      </c>
      <c r="L74" s="7">
        <v>60</v>
      </c>
    </row>
    <row r="75" spans="1:12" s="12" customFormat="1" ht="12.75">
      <c r="A75" s="32">
        <v>3</v>
      </c>
      <c r="B75" s="6">
        <v>31</v>
      </c>
      <c r="C75" s="34">
        <v>2382</v>
      </c>
      <c r="D75" s="35" t="s">
        <v>78</v>
      </c>
      <c r="E75" s="40">
        <v>57</v>
      </c>
      <c r="F75" s="44" t="s">
        <v>6</v>
      </c>
      <c r="G75" s="42" t="s">
        <v>23</v>
      </c>
      <c r="H75" s="29">
        <v>0.0005325231481481481</v>
      </c>
      <c r="I75" s="30">
        <v>0.0005545138888888889</v>
      </c>
      <c r="J75" s="29">
        <f>SUM(H75:I75)</f>
        <v>0.001087037037037037</v>
      </c>
      <c r="K75" s="29">
        <f>IF(F75="a1",J75*1,IF(F75="a2",J75*0.99,IF(F75="a3",J75*0.97,IF(F75="a4",J75*0.94,IF(F75="a5",J75*0.91,)))))</f>
        <v>0.0009892037037037037</v>
      </c>
      <c r="L75" s="7">
        <v>32</v>
      </c>
    </row>
    <row r="76" spans="1:12" s="12" customFormat="1" ht="12.75">
      <c r="A76" s="32">
        <v>4</v>
      </c>
      <c r="B76" s="6">
        <v>34</v>
      </c>
      <c r="C76" s="34">
        <v>627</v>
      </c>
      <c r="D76" s="35" t="s">
        <v>52</v>
      </c>
      <c r="E76" s="40">
        <v>57</v>
      </c>
      <c r="F76" s="44" t="s">
        <v>6</v>
      </c>
      <c r="G76" s="42" t="s">
        <v>46</v>
      </c>
      <c r="H76" s="29">
        <v>0.0005472222222222223</v>
      </c>
      <c r="I76" s="30">
        <v>0.0005591435185185186</v>
      </c>
      <c r="J76" s="29">
        <f>SUM(H76:I76)</f>
        <v>0.0011063657407407409</v>
      </c>
      <c r="K76" s="29">
        <f>IF(F76="a1",J76*1,IF(F76="a2",J76*0.99,IF(F76="a3",J76*0.97,IF(F76="a4",J76*0.94,IF(F76="a5",J76*0.91,)))))</f>
        <v>0.0010067928240740742</v>
      </c>
      <c r="L76" s="7">
        <v>29</v>
      </c>
    </row>
    <row r="77" spans="1:12" s="12" customFormat="1" ht="12.75">
      <c r="A77" s="32">
        <v>5</v>
      </c>
      <c r="B77" s="6">
        <v>33</v>
      </c>
      <c r="C77" s="34">
        <v>506</v>
      </c>
      <c r="D77" s="35" t="s">
        <v>50</v>
      </c>
      <c r="E77" s="40">
        <v>60</v>
      </c>
      <c r="F77" s="44" t="s">
        <v>6</v>
      </c>
      <c r="G77" s="42" t="s">
        <v>44</v>
      </c>
      <c r="H77" s="29">
        <v>0.0005832175925925925</v>
      </c>
      <c r="I77" s="30">
        <v>0.0006109953703703704</v>
      </c>
      <c r="J77" s="29">
        <f>SUM(H77:I77)</f>
        <v>0.001194212962962963</v>
      </c>
      <c r="K77" s="29">
        <f>IF(F77="a1",J77*1,IF(F77="a2",J77*0.99,IF(F77="a3",J77*0.97,IF(F77="a4",J77*0.94,IF(F77="a5",J77*0.91,)))))</f>
        <v>0.0010867337962962964</v>
      </c>
      <c r="L77" s="7">
        <v>22</v>
      </c>
    </row>
    <row r="78" spans="1:12" s="12" customFormat="1" ht="12.75">
      <c r="A78" s="32"/>
      <c r="B78" s="6"/>
      <c r="C78" s="34"/>
      <c r="D78" s="35"/>
      <c r="E78" s="40"/>
      <c r="F78" s="44"/>
      <c r="G78" s="42"/>
      <c r="H78" s="29"/>
      <c r="I78" s="30"/>
      <c r="J78" s="29"/>
      <c r="K78" s="29"/>
      <c r="L78" s="7"/>
    </row>
    <row r="79" spans="1:12" s="12" customFormat="1" ht="12.75">
      <c r="A79" s="32"/>
      <c r="B79" s="6"/>
      <c r="C79" s="34"/>
      <c r="D79" s="35"/>
      <c r="E79" s="40"/>
      <c r="F79" s="44"/>
      <c r="G79" s="42"/>
      <c r="H79" s="29"/>
      <c r="I79" s="30"/>
      <c r="J79" s="29"/>
      <c r="K79" s="29"/>
      <c r="L79" s="7"/>
    </row>
    <row r="80" spans="1:12" s="12" customFormat="1" ht="12.75">
      <c r="A80" s="32">
        <v>1</v>
      </c>
      <c r="B80" s="6">
        <v>37</v>
      </c>
      <c r="C80" s="34">
        <v>631</v>
      </c>
      <c r="D80" s="35" t="s">
        <v>53</v>
      </c>
      <c r="E80" s="40">
        <v>62</v>
      </c>
      <c r="F80" s="44" t="s">
        <v>7</v>
      </c>
      <c r="G80" s="42" t="s">
        <v>46</v>
      </c>
      <c r="H80" s="29">
        <v>0.0004964120370370371</v>
      </c>
      <c r="I80" s="30">
        <v>0.0005020833333333334</v>
      </c>
      <c r="J80" s="29">
        <f aca="true" t="shared" si="2" ref="J80:J86">SUM(H80:I80)</f>
        <v>0.0009984953703703705</v>
      </c>
      <c r="K80" s="29">
        <f aca="true" t="shared" si="3" ref="K80:K86">IF(F80="a1",J80*1,IF(F80="a2",J80*0.99,IF(F80="a3",J80*0.97,IF(F80="a4",J80*0.94,IF(F80="a5",J80*0.91,)))))</f>
        <v>0.0009385856481481482</v>
      </c>
      <c r="L80" s="7">
        <v>100</v>
      </c>
    </row>
    <row r="81" spans="1:12" s="12" customFormat="1" ht="12.75">
      <c r="A81" s="32">
        <v>2</v>
      </c>
      <c r="B81" s="6">
        <v>36</v>
      </c>
      <c r="C81" s="34">
        <v>1735</v>
      </c>
      <c r="D81" s="35" t="s">
        <v>67</v>
      </c>
      <c r="E81" s="40">
        <v>63</v>
      </c>
      <c r="F81" s="15" t="s">
        <v>7</v>
      </c>
      <c r="G81" s="42" t="s">
        <v>17</v>
      </c>
      <c r="H81" s="29">
        <v>0.0004982638888888888</v>
      </c>
      <c r="I81" s="30">
        <v>0.0005003472222222222</v>
      </c>
      <c r="J81" s="29">
        <f t="shared" si="2"/>
        <v>0.0009986111111111111</v>
      </c>
      <c r="K81" s="29">
        <f t="shared" si="3"/>
        <v>0.0009386944444444445</v>
      </c>
      <c r="L81" s="7">
        <v>80</v>
      </c>
    </row>
    <row r="82" spans="1:12" s="12" customFormat="1" ht="12.75">
      <c r="A82" s="32">
        <v>3</v>
      </c>
      <c r="B82" s="6">
        <v>39</v>
      </c>
      <c r="C82" s="34">
        <v>633</v>
      </c>
      <c r="D82" s="35" t="s">
        <v>54</v>
      </c>
      <c r="E82" s="40">
        <v>62</v>
      </c>
      <c r="F82" s="15" t="s">
        <v>7</v>
      </c>
      <c r="G82" s="42" t="s">
        <v>46</v>
      </c>
      <c r="H82" s="29">
        <v>0.0005112268518518519</v>
      </c>
      <c r="I82" s="30">
        <v>0.0005247685185185185</v>
      </c>
      <c r="J82" s="29">
        <f t="shared" si="2"/>
        <v>0.0010359953703703703</v>
      </c>
      <c r="K82" s="29">
        <f t="shared" si="3"/>
        <v>0.000973835648148148</v>
      </c>
      <c r="L82" s="7">
        <v>50</v>
      </c>
    </row>
    <row r="83" spans="1:11" s="12" customFormat="1" ht="12.75">
      <c r="A83" s="32">
        <v>4</v>
      </c>
      <c r="B83" s="6">
        <v>42</v>
      </c>
      <c r="C83" s="6"/>
      <c r="D83" s="5" t="s">
        <v>35</v>
      </c>
      <c r="E83" s="6">
        <v>63</v>
      </c>
      <c r="F83" s="15" t="s">
        <v>7</v>
      </c>
      <c r="G83" s="5" t="s">
        <v>34</v>
      </c>
      <c r="H83" s="29">
        <v>0.0005224537037037037</v>
      </c>
      <c r="I83" s="30">
        <v>0.0005276620370370371</v>
      </c>
      <c r="J83" s="29">
        <f t="shared" si="2"/>
        <v>0.0010501157407407408</v>
      </c>
      <c r="K83" s="29">
        <f t="shared" si="3"/>
        <v>0.0009871087962962963</v>
      </c>
    </row>
    <row r="84" spans="1:12" s="12" customFormat="1" ht="12.75">
      <c r="A84" s="32">
        <v>5</v>
      </c>
      <c r="B84" s="6">
        <v>38</v>
      </c>
      <c r="C84" s="34">
        <v>1821</v>
      </c>
      <c r="D84" s="35" t="s">
        <v>68</v>
      </c>
      <c r="E84" s="40">
        <v>63</v>
      </c>
      <c r="F84" s="15" t="s">
        <v>7</v>
      </c>
      <c r="G84" s="42" t="s">
        <v>39</v>
      </c>
      <c r="H84" s="29">
        <v>0.0005188657407407407</v>
      </c>
      <c r="I84" s="30">
        <v>0.0005314814814814814</v>
      </c>
      <c r="J84" s="29">
        <f t="shared" si="2"/>
        <v>0.001050347222222222</v>
      </c>
      <c r="K84" s="29">
        <f t="shared" si="3"/>
        <v>0.0009873263888888887</v>
      </c>
      <c r="L84" s="7">
        <v>36</v>
      </c>
    </row>
    <row r="85" spans="1:12" s="12" customFormat="1" ht="12.75">
      <c r="A85" s="32">
        <v>6</v>
      </c>
      <c r="B85" s="6">
        <v>41</v>
      </c>
      <c r="C85" s="34">
        <v>2969</v>
      </c>
      <c r="D85" s="35" t="s">
        <v>83</v>
      </c>
      <c r="E85" s="40">
        <v>64</v>
      </c>
      <c r="F85" s="15" t="s">
        <v>7</v>
      </c>
      <c r="G85" s="42" t="s">
        <v>42</v>
      </c>
      <c r="H85" s="29">
        <v>0.0005800925925925926</v>
      </c>
      <c r="I85" s="30">
        <v>0.0005859953703703703</v>
      </c>
      <c r="J85" s="29">
        <f t="shared" si="2"/>
        <v>0.001166087962962963</v>
      </c>
      <c r="K85" s="29">
        <f t="shared" si="3"/>
        <v>0.0010961226851851852</v>
      </c>
      <c r="L85" s="7">
        <v>20</v>
      </c>
    </row>
    <row r="86" spans="1:12" s="12" customFormat="1" ht="12.75">
      <c r="A86" s="32">
        <v>7</v>
      </c>
      <c r="B86" s="6">
        <v>44</v>
      </c>
      <c r="C86" s="6"/>
      <c r="D86" s="4" t="s">
        <v>139</v>
      </c>
      <c r="E86" s="6">
        <v>62</v>
      </c>
      <c r="F86" s="44" t="s">
        <v>7</v>
      </c>
      <c r="G86" s="42" t="s">
        <v>42</v>
      </c>
      <c r="H86" s="29">
        <v>0.0007843749999999999</v>
      </c>
      <c r="I86" s="30">
        <v>0.0007590277777777777</v>
      </c>
      <c r="J86" s="29">
        <f t="shared" si="2"/>
        <v>0.0015434027777777777</v>
      </c>
      <c r="K86" s="29">
        <f t="shared" si="3"/>
        <v>0.0014507986111111108</v>
      </c>
      <c r="L86" s="7"/>
    </row>
    <row r="87" spans="1:11" s="12" customFormat="1" ht="12.75">
      <c r="A87" s="32"/>
      <c r="B87" s="6">
        <v>40</v>
      </c>
      <c r="C87" s="3">
        <v>2129</v>
      </c>
      <c r="D87" s="4" t="s">
        <v>74</v>
      </c>
      <c r="E87" s="15">
        <v>62</v>
      </c>
      <c r="F87" s="15" t="s">
        <v>7</v>
      </c>
      <c r="G87" s="12" t="s">
        <v>13</v>
      </c>
      <c r="H87" s="29" t="s">
        <v>147</v>
      </c>
      <c r="I87" s="30"/>
      <c r="J87" s="29"/>
      <c r="K87" s="29"/>
    </row>
    <row r="88" spans="1:12" s="12" customFormat="1" ht="12.75">
      <c r="A88" s="32"/>
      <c r="B88" s="6">
        <v>43</v>
      </c>
      <c r="C88" s="6"/>
      <c r="D88" s="4" t="s">
        <v>134</v>
      </c>
      <c r="E88" s="6">
        <v>66</v>
      </c>
      <c r="F88" s="44" t="s">
        <v>7</v>
      </c>
      <c r="G88" s="12" t="s">
        <v>135</v>
      </c>
      <c r="H88" s="29" t="s">
        <v>148</v>
      </c>
      <c r="I88" s="30"/>
      <c r="J88" s="29"/>
      <c r="K88" s="29"/>
      <c r="L88" s="7"/>
    </row>
    <row r="89" spans="1:12" s="12" customFormat="1" ht="12.75">
      <c r="A89" s="32"/>
      <c r="B89" s="6"/>
      <c r="C89" s="6"/>
      <c r="D89" s="4"/>
      <c r="E89" s="6"/>
      <c r="F89" s="44"/>
      <c r="H89" s="29"/>
      <c r="I89" s="30"/>
      <c r="J89" s="29"/>
      <c r="K89" s="29"/>
      <c r="L89" s="7"/>
    </row>
    <row r="90" spans="1:12" s="12" customFormat="1" ht="12.75">
      <c r="A90" s="32"/>
      <c r="B90" s="6"/>
      <c r="C90" s="6"/>
      <c r="D90" s="4"/>
      <c r="E90" s="6"/>
      <c r="F90" s="44"/>
      <c r="H90" s="29"/>
      <c r="I90" s="30"/>
      <c r="J90" s="29"/>
      <c r="K90" s="29"/>
      <c r="L90" s="7"/>
    </row>
    <row r="91" spans="1:12" s="12" customFormat="1" ht="12.75">
      <c r="A91" s="32">
        <v>1</v>
      </c>
      <c r="B91" s="6">
        <v>45</v>
      </c>
      <c r="C91" s="34">
        <v>1280</v>
      </c>
      <c r="D91" s="35" t="s">
        <v>62</v>
      </c>
      <c r="E91" s="40">
        <v>67</v>
      </c>
      <c r="F91" s="40" t="s">
        <v>9</v>
      </c>
      <c r="G91" s="42" t="s">
        <v>41</v>
      </c>
      <c r="H91" s="29">
        <v>0.0005255787037037037</v>
      </c>
      <c r="I91" s="30">
        <v>0.0005346064814814815</v>
      </c>
      <c r="J91" s="29">
        <f>SUM(H91:I91)</f>
        <v>0.0010601851851851853</v>
      </c>
      <c r="K91" s="29">
        <f>IF(F91="a1",J91*1,IF(F91="a2",J91*0.99,IF(F91="a3",J91*0.97,IF(F91="a4",J91*0.94,IF(F91="a5",J91*0.91,)))))</f>
        <v>0.0010283796296296297</v>
      </c>
      <c r="L91" s="7">
        <v>26</v>
      </c>
    </row>
    <row r="92" spans="1:12" s="12" customFormat="1" ht="12.75">
      <c r="A92" s="32">
        <v>2</v>
      </c>
      <c r="B92" s="6">
        <v>47</v>
      </c>
      <c r="C92" s="34">
        <v>3179</v>
      </c>
      <c r="D92" s="35" t="s">
        <v>86</v>
      </c>
      <c r="E92" s="40">
        <v>69</v>
      </c>
      <c r="F92" s="40" t="s">
        <v>9</v>
      </c>
      <c r="G92" s="42" t="s">
        <v>18</v>
      </c>
      <c r="H92" s="29">
        <v>0.0005717592592592593</v>
      </c>
      <c r="I92" s="30">
        <v>0.0005760416666666667</v>
      </c>
      <c r="J92" s="29">
        <f>SUM(H92:I92)</f>
        <v>0.0011478009259259258</v>
      </c>
      <c r="K92" s="29">
        <f>IF(F92="a1",J92*1,IF(F92="a2",J92*0.99,IF(F92="a3",J92*0.97,IF(F92="a4",J92*0.94,IF(F92="a5",J92*0.91,)))))</f>
        <v>0.001113366898148148</v>
      </c>
      <c r="L92" s="7">
        <v>16</v>
      </c>
    </row>
    <row r="93" spans="1:12" s="12" customFormat="1" ht="12.75">
      <c r="A93" s="32">
        <v>3</v>
      </c>
      <c r="B93" s="6">
        <v>46</v>
      </c>
      <c r="C93" s="34">
        <v>2848</v>
      </c>
      <c r="D93" s="35" t="s">
        <v>81</v>
      </c>
      <c r="E93" s="40">
        <v>70</v>
      </c>
      <c r="F93" s="40" t="s">
        <v>9</v>
      </c>
      <c r="G93" s="42" t="s">
        <v>23</v>
      </c>
      <c r="H93" s="29">
        <v>0.000646875</v>
      </c>
      <c r="I93" s="30">
        <v>0.0006842592592592591</v>
      </c>
      <c r="J93" s="29">
        <f>SUM(H93:I93)</f>
        <v>0.0013311342592592591</v>
      </c>
      <c r="K93" s="29">
        <f>IF(F93="a1",J93*1,IF(F93="a2",J93*0.99,IF(F93="a3",J93*0.97,IF(F93="a4",J93*0.94,IF(F93="a5",J93*0.91,)))))</f>
        <v>0.0012912002314814813</v>
      </c>
      <c r="L93" s="7">
        <v>15</v>
      </c>
    </row>
    <row r="94" spans="1:12" s="12" customFormat="1" ht="12.75">
      <c r="A94" s="32"/>
      <c r="B94" s="6"/>
      <c r="C94" s="34"/>
      <c r="D94" s="35"/>
      <c r="E94" s="40"/>
      <c r="F94" s="40"/>
      <c r="G94" s="42"/>
      <c r="H94" s="29"/>
      <c r="I94" s="30"/>
      <c r="J94" s="29"/>
      <c r="K94" s="29"/>
      <c r="L94" s="7"/>
    </row>
    <row r="95" spans="1:12" s="12" customFormat="1" ht="12.75">
      <c r="A95" s="32"/>
      <c r="B95" s="6"/>
      <c r="C95" s="34"/>
      <c r="D95" s="35"/>
      <c r="E95" s="40"/>
      <c r="F95" s="40"/>
      <c r="G95" s="42"/>
      <c r="H95" s="29"/>
      <c r="I95" s="30"/>
      <c r="J95" s="29"/>
      <c r="K95" s="29"/>
      <c r="L95" s="7"/>
    </row>
    <row r="96" spans="1:12" s="12" customFormat="1" ht="12.75">
      <c r="A96" s="32">
        <v>1</v>
      </c>
      <c r="B96" s="6">
        <v>48</v>
      </c>
      <c r="C96" s="34">
        <v>2150</v>
      </c>
      <c r="D96" s="35" t="s">
        <v>75</v>
      </c>
      <c r="E96" s="40">
        <v>73</v>
      </c>
      <c r="F96" s="6" t="s">
        <v>10</v>
      </c>
      <c r="G96" s="42" t="s">
        <v>45</v>
      </c>
      <c r="H96" s="29">
        <v>0.0004960648148148148</v>
      </c>
      <c r="I96" s="30">
        <v>0.0004942129629629629</v>
      </c>
      <c r="J96" s="29">
        <f>SUM(H96:I96)</f>
        <v>0.0009902777777777779</v>
      </c>
      <c r="K96" s="29">
        <f>IF(F96="a1",J96*1,IF(F96="a2",J96*0.99,IF(F96="a3",J96*0.97,IF(F96="a4",J96*0.94,IF(F96="a5",J96*0.91,)))))</f>
        <v>0.0009803750000000001</v>
      </c>
      <c r="L96" s="7">
        <v>45</v>
      </c>
    </row>
    <row r="97" spans="1:12" s="12" customFormat="1" ht="12.75">
      <c r="A97" s="32">
        <v>2</v>
      </c>
      <c r="B97" s="6">
        <v>49</v>
      </c>
      <c r="C97" s="34">
        <v>645</v>
      </c>
      <c r="D97" s="35" t="s">
        <v>57</v>
      </c>
      <c r="E97" s="40">
        <v>74</v>
      </c>
      <c r="F97" s="6" t="s">
        <v>10</v>
      </c>
      <c r="G97" s="42" t="s">
        <v>46</v>
      </c>
      <c r="H97" s="29">
        <v>0.0004937499999999999</v>
      </c>
      <c r="I97" s="30">
        <v>0.000500462962962963</v>
      </c>
      <c r="J97" s="29">
        <f>SUM(H97:I97)</f>
        <v>0.0009942129629629628</v>
      </c>
      <c r="K97" s="29">
        <f>IF(F97="a1",J97*1,IF(F97="a2",J97*0.99,IF(F97="a3",J97*0.97,IF(F97="a4",J97*0.94,IF(F97="a5",J97*0.91,)))))</f>
        <v>0.000984270833333333</v>
      </c>
      <c r="L97" s="7">
        <v>40</v>
      </c>
    </row>
    <row r="98" spans="1:12" s="12" customFormat="1" ht="12.75">
      <c r="A98" s="32">
        <v>3</v>
      </c>
      <c r="B98" s="6">
        <v>52</v>
      </c>
      <c r="C98" s="48">
        <v>2850</v>
      </c>
      <c r="D98" s="49" t="s">
        <v>82</v>
      </c>
      <c r="E98" s="40">
        <v>80</v>
      </c>
      <c r="F98" s="40" t="s">
        <v>11</v>
      </c>
      <c r="G98" s="42" t="s">
        <v>23</v>
      </c>
      <c r="H98" s="29">
        <v>0.0005237268518518518</v>
      </c>
      <c r="I98" s="30">
        <v>0.0005358796296296295</v>
      </c>
      <c r="J98" s="29">
        <f>SUM(H98:I98)</f>
        <v>0.0010596064814814813</v>
      </c>
      <c r="K98" s="29">
        <f>IF(F98="a1",J98*1,IF(F98="a2",J98*0.99,IF(F98="a3",J98*0.97,IF(F98="a4",J98*0.94,IF(F98="a5",J98*0.91,)))))</f>
        <v>0.0010596064814814813</v>
      </c>
      <c r="L98" s="7">
        <v>24</v>
      </c>
    </row>
    <row r="99" spans="1:11" s="12" customFormat="1" ht="12.75">
      <c r="A99" s="32">
        <v>4</v>
      </c>
      <c r="B99" s="6">
        <v>50</v>
      </c>
      <c r="C99" s="15"/>
      <c r="D99" s="12" t="s">
        <v>136</v>
      </c>
      <c r="E99" s="6">
        <v>74</v>
      </c>
      <c r="F99" s="6" t="s">
        <v>10</v>
      </c>
      <c r="G99" s="5" t="s">
        <v>137</v>
      </c>
      <c r="H99" s="29">
        <v>0.0005611111111111111</v>
      </c>
      <c r="I99" s="30">
        <v>0.0005447916666666666</v>
      </c>
      <c r="J99" s="29">
        <f>SUM(H99:I99)</f>
        <v>0.0011059027777777777</v>
      </c>
      <c r="K99" s="29">
        <f>IF(F99="a1",J99*1,IF(F99="a2",J99*0.99,IF(F99="a3",J99*0.97,IF(F99="a4",J99*0.94,IF(F99="a5",J99*0.91,)))))</f>
        <v>0.00109484375</v>
      </c>
    </row>
    <row r="100" spans="1:12" s="12" customFormat="1" ht="12.75">
      <c r="A100" s="32">
        <v>5</v>
      </c>
      <c r="B100" s="6">
        <v>51</v>
      </c>
      <c r="C100" s="34">
        <v>2152</v>
      </c>
      <c r="D100" s="35" t="s">
        <v>87</v>
      </c>
      <c r="E100" s="40">
        <v>81</v>
      </c>
      <c r="F100" s="6" t="s">
        <v>11</v>
      </c>
      <c r="G100" s="42" t="s">
        <v>45</v>
      </c>
      <c r="H100" s="29">
        <v>0.0005481481481481482</v>
      </c>
      <c r="I100" s="30">
        <v>0.0005545138888888889</v>
      </c>
      <c r="J100" s="29">
        <f>SUM(H100:I100)</f>
        <v>0.001102662037037037</v>
      </c>
      <c r="K100" s="29">
        <f>IF(F100="a1",J100*1,IF(F100="a2",J100*0.99,IF(F100="a3",J100*0.97,IF(F100="a4",J100*0.94,IF(F100="a5",J100*0.91,)))))</f>
        <v>0.001102662037037037</v>
      </c>
      <c r="L100" s="7">
        <v>18</v>
      </c>
    </row>
    <row r="101" spans="8:9" ht="12.75">
      <c r="H101" s="51"/>
      <c r="I101" s="51"/>
    </row>
    <row r="102" spans="8:9" ht="12.75">
      <c r="H102" s="51"/>
      <c r="I102" s="51"/>
    </row>
    <row r="103" spans="2:12" s="12" customFormat="1" ht="12.75">
      <c r="B103" s="16" t="s">
        <v>128</v>
      </c>
      <c r="C103" s="16"/>
      <c r="D103" s="16"/>
      <c r="H103" s="29"/>
      <c r="I103" s="29"/>
      <c r="J103" s="29"/>
      <c r="K103" s="29"/>
      <c r="L103" s="15"/>
    </row>
    <row r="104" spans="8:12" s="12" customFormat="1" ht="12.75">
      <c r="H104" s="29"/>
      <c r="I104" s="29"/>
      <c r="J104" s="29"/>
      <c r="K104" s="29"/>
      <c r="L104" s="15"/>
    </row>
    <row r="105" spans="1:12" s="12" customFormat="1" ht="12.75">
      <c r="A105" s="23" t="s">
        <v>117</v>
      </c>
      <c r="B105" s="23" t="s">
        <v>118</v>
      </c>
      <c r="C105" s="23" t="s">
        <v>25</v>
      </c>
      <c r="D105" s="24" t="s">
        <v>119</v>
      </c>
      <c r="E105" s="25" t="s">
        <v>120</v>
      </c>
      <c r="F105" s="23" t="s">
        <v>25</v>
      </c>
      <c r="G105" s="24" t="s">
        <v>0</v>
      </c>
      <c r="H105" s="26" t="s">
        <v>121</v>
      </c>
      <c r="I105" s="50" t="s">
        <v>122</v>
      </c>
      <c r="J105" s="28" t="s">
        <v>123</v>
      </c>
      <c r="K105" s="26"/>
      <c r="L105" s="23" t="s">
        <v>125</v>
      </c>
    </row>
    <row r="106" spans="8:12" s="12" customFormat="1" ht="12.75">
      <c r="H106" s="29"/>
      <c r="I106" s="29"/>
      <c r="J106" s="29"/>
      <c r="K106" s="29"/>
      <c r="L106" s="15"/>
    </row>
    <row r="107" spans="1:12" ht="12.75">
      <c r="A107" s="6">
        <v>1</v>
      </c>
      <c r="B107" s="6">
        <v>61</v>
      </c>
      <c r="C107" s="34">
        <v>671</v>
      </c>
      <c r="D107" s="35" t="s">
        <v>92</v>
      </c>
      <c r="E107" s="40">
        <v>88</v>
      </c>
      <c r="F107" s="40" t="s">
        <v>26</v>
      </c>
      <c r="G107" s="42" t="s">
        <v>45</v>
      </c>
      <c r="H107" s="29">
        <v>0.0005289351851851852</v>
      </c>
      <c r="I107" s="30">
        <v>0.0005354166666666667</v>
      </c>
      <c r="J107" s="29">
        <f>H107+I107</f>
        <v>0.001064351851851852</v>
      </c>
      <c r="L107" s="7">
        <v>100</v>
      </c>
    </row>
    <row r="108" spans="1:12" ht="12.75">
      <c r="A108" s="6">
        <v>2</v>
      </c>
      <c r="B108" s="6">
        <v>62</v>
      </c>
      <c r="C108" s="34">
        <v>663</v>
      </c>
      <c r="D108" s="35" t="s">
        <v>90</v>
      </c>
      <c r="E108" s="40">
        <v>93</v>
      </c>
      <c r="F108" s="40" t="s">
        <v>26</v>
      </c>
      <c r="G108" s="42" t="s">
        <v>45</v>
      </c>
      <c r="H108" s="29">
        <v>0.0005541666666666667</v>
      </c>
      <c r="I108" s="30">
        <v>0.0005809027777777777</v>
      </c>
      <c r="J108" s="29">
        <f>H108+I108</f>
        <v>0.0011350694444444444</v>
      </c>
      <c r="L108" s="7">
        <v>80</v>
      </c>
    </row>
    <row r="109" spans="1:12" ht="12.75">
      <c r="A109" s="6">
        <v>3</v>
      </c>
      <c r="B109" s="6">
        <v>63</v>
      </c>
      <c r="C109" s="34">
        <v>670</v>
      </c>
      <c r="D109" s="35" t="s">
        <v>91</v>
      </c>
      <c r="E109" s="40">
        <v>91</v>
      </c>
      <c r="F109" s="40" t="s">
        <v>26</v>
      </c>
      <c r="G109" s="42" t="s">
        <v>45</v>
      </c>
      <c r="H109" s="29">
        <v>0.0005818287037037038</v>
      </c>
      <c r="I109" s="30">
        <v>0.000608912037037037</v>
      </c>
      <c r="J109" s="29">
        <f>H109+I109</f>
        <v>0.001190740740740741</v>
      </c>
      <c r="L109" s="7">
        <v>60</v>
      </c>
    </row>
    <row r="110" spans="1:12" ht="12.75">
      <c r="A110" s="6">
        <v>4</v>
      </c>
      <c r="B110" s="6">
        <v>64</v>
      </c>
      <c r="C110" s="34">
        <v>2154</v>
      </c>
      <c r="D110" s="49" t="s">
        <v>93</v>
      </c>
      <c r="E110" s="40">
        <v>95</v>
      </c>
      <c r="F110" s="40" t="s">
        <v>26</v>
      </c>
      <c r="G110" s="42" t="s">
        <v>45</v>
      </c>
      <c r="H110" s="29">
        <v>0.0006451388888888889</v>
      </c>
      <c r="I110" s="30">
        <v>0.0006866898148148149</v>
      </c>
      <c r="J110" s="29">
        <f>H110+I110</f>
        <v>0.0013318287037037038</v>
      </c>
      <c r="L110" s="7">
        <v>50</v>
      </c>
    </row>
    <row r="111" spans="1:10" ht="12.75">
      <c r="A111" s="36"/>
      <c r="C111" s="36"/>
      <c r="D111" s="36"/>
      <c r="E111" s="36"/>
      <c r="F111" s="36"/>
      <c r="G111" s="36"/>
      <c r="H111" s="52"/>
      <c r="I111" s="52"/>
      <c r="J111" s="37"/>
    </row>
    <row r="112" spans="8:9" ht="12.75">
      <c r="H112" s="51"/>
      <c r="I112" s="51"/>
    </row>
    <row r="113" spans="1:12" ht="12.75">
      <c r="A113" s="12"/>
      <c r="B113" s="16" t="s">
        <v>129</v>
      </c>
      <c r="C113" s="16"/>
      <c r="D113" s="16"/>
      <c r="E113" s="12"/>
      <c r="F113" s="12"/>
      <c r="G113" s="12"/>
      <c r="H113" s="29"/>
      <c r="I113" s="29"/>
      <c r="J113" s="29"/>
      <c r="K113" s="29"/>
      <c r="L113" s="15"/>
    </row>
    <row r="114" spans="1:12" ht="12.75">
      <c r="A114" s="12"/>
      <c r="B114" s="12"/>
      <c r="C114" s="12"/>
      <c r="D114" s="12"/>
      <c r="E114" s="12"/>
      <c r="F114" s="12"/>
      <c r="G114" s="12"/>
      <c r="H114" s="29"/>
      <c r="I114" s="29"/>
      <c r="J114" s="29"/>
      <c r="K114" s="29"/>
      <c r="L114" s="15"/>
    </row>
    <row r="115" spans="1:12" ht="12.75">
      <c r="A115" s="23" t="s">
        <v>117</v>
      </c>
      <c r="B115" s="23" t="s">
        <v>118</v>
      </c>
      <c r="C115" s="23" t="s">
        <v>25</v>
      </c>
      <c r="D115" s="24" t="s">
        <v>119</v>
      </c>
      <c r="E115" s="25" t="s">
        <v>120</v>
      </c>
      <c r="F115" s="23" t="s">
        <v>25</v>
      </c>
      <c r="G115" s="24" t="s">
        <v>0</v>
      </c>
      <c r="H115" s="26" t="s">
        <v>121</v>
      </c>
      <c r="I115" s="50" t="s">
        <v>122</v>
      </c>
      <c r="J115" s="28" t="s">
        <v>123</v>
      </c>
      <c r="K115" s="26"/>
      <c r="L115" s="23" t="s">
        <v>125</v>
      </c>
    </row>
    <row r="116" spans="1:12" ht="12.75">
      <c r="A116" s="12"/>
      <c r="B116" s="12"/>
      <c r="C116" s="12"/>
      <c r="D116" s="12"/>
      <c r="E116" s="12"/>
      <c r="F116" s="12"/>
      <c r="G116" s="12"/>
      <c r="H116" s="29"/>
      <c r="I116" s="29"/>
      <c r="J116" s="29"/>
      <c r="K116" s="29"/>
      <c r="L116" s="15"/>
    </row>
    <row r="117" spans="1:12" ht="12.75">
      <c r="A117" s="6">
        <v>1</v>
      </c>
      <c r="B117" s="6">
        <v>65</v>
      </c>
      <c r="C117" s="34">
        <v>647</v>
      </c>
      <c r="D117" s="35" t="s">
        <v>141</v>
      </c>
      <c r="E117" s="40">
        <v>96</v>
      </c>
      <c r="F117" s="40" t="s">
        <v>27</v>
      </c>
      <c r="G117" s="42" t="s">
        <v>45</v>
      </c>
      <c r="H117" s="29">
        <v>0.0005631944444444444</v>
      </c>
      <c r="I117" s="30">
        <v>0.0005608796296296296</v>
      </c>
      <c r="J117" s="29">
        <f>H117+I117</f>
        <v>0.001124074074074074</v>
      </c>
      <c r="L117" s="7">
        <v>100</v>
      </c>
    </row>
    <row r="118" spans="1:12" ht="12.75">
      <c r="A118" s="6">
        <v>2</v>
      </c>
      <c r="B118" s="6">
        <v>66</v>
      </c>
      <c r="C118" s="34">
        <v>648</v>
      </c>
      <c r="D118" s="35" t="s">
        <v>88</v>
      </c>
      <c r="E118" s="40">
        <v>96</v>
      </c>
      <c r="F118" s="40" t="s">
        <v>27</v>
      </c>
      <c r="G118" s="42" t="s">
        <v>45</v>
      </c>
      <c r="H118" s="29">
        <v>0.0005635416666666667</v>
      </c>
      <c r="I118" s="30">
        <v>0.0005685185185185184</v>
      </c>
      <c r="J118" s="29">
        <f>H118+I118</f>
        <v>0.0011320601851851852</v>
      </c>
      <c r="L118" s="7">
        <v>80</v>
      </c>
    </row>
    <row r="119" spans="1:12" ht="12.75">
      <c r="A119" s="6">
        <v>3</v>
      </c>
      <c r="B119" s="6">
        <v>67</v>
      </c>
      <c r="C119" s="34">
        <v>649</v>
      </c>
      <c r="D119" s="35" t="s">
        <v>89</v>
      </c>
      <c r="E119" s="40">
        <v>96</v>
      </c>
      <c r="F119" s="40" t="s">
        <v>27</v>
      </c>
      <c r="G119" s="42" t="s">
        <v>45</v>
      </c>
      <c r="H119" s="29">
        <v>0.0005679398148148148</v>
      </c>
      <c r="I119" s="30">
        <v>0.0005894675925925926</v>
      </c>
      <c r="J119" s="29">
        <f>H119+I119</f>
        <v>0.0011574074074074073</v>
      </c>
      <c r="L119" s="7">
        <v>60</v>
      </c>
    </row>
    <row r="120" spans="8:9" ht="12.75">
      <c r="H120" s="51"/>
      <c r="I120" s="51"/>
    </row>
    <row r="121" spans="8:9" ht="12.75">
      <c r="H121" s="51"/>
      <c r="I121" s="51"/>
    </row>
    <row r="122" spans="8:9" ht="12.75">
      <c r="H122" s="51"/>
      <c r="I122" s="51"/>
    </row>
    <row r="123" spans="7:9" ht="12.75">
      <c r="G123" s="15"/>
      <c r="H123" s="51"/>
      <c r="I123" s="51"/>
    </row>
    <row r="124" spans="7:9" ht="12.75">
      <c r="G124" s="10" t="s">
        <v>12</v>
      </c>
      <c r="H124" s="53"/>
      <c r="I124" s="51"/>
    </row>
    <row r="125" spans="7:8" ht="12.75">
      <c r="G125" s="39" t="s">
        <v>149</v>
      </c>
      <c r="H125" s="12"/>
    </row>
  </sheetData>
  <mergeCells count="7">
    <mergeCell ref="A7:L7"/>
    <mergeCell ref="A8:L8"/>
    <mergeCell ref="A9:L9"/>
    <mergeCell ref="A1:L1"/>
    <mergeCell ref="A2:L2"/>
    <mergeCell ref="A4:L4"/>
    <mergeCell ref="A5:L5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85" r:id="rId1"/>
  <headerFooter alignWithMargins="0">
    <oddHeader>&amp;LBachledova dolina&amp;C1. Ski Masters Club&amp;R14.1.2012</oddHeader>
    <oddFooter>&amp;LMAKO Computer&amp;CStrana &amp;P/&amp;N&amp;RTAG Heuer Timing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2012-01-14T12:05:30Z</cp:lastPrinted>
  <dcterms:created xsi:type="dcterms:W3CDTF">2002-04-05T13:58:38Z</dcterms:created>
  <dcterms:modified xsi:type="dcterms:W3CDTF">2012-01-15T06:43:32Z</dcterms:modified>
  <cp:category/>
  <cp:version/>
  <cp:contentType/>
  <cp:contentStatus/>
</cp:coreProperties>
</file>