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" yWindow="5985" windowWidth="15480" windowHeight="7095" tabRatio="749" activeTab="0"/>
  </bookViews>
  <sheets>
    <sheet name="SobotaObrak" sheetId="1" r:id="rId1"/>
    <sheet name="SobotaObrakKat" sheetId="2" r:id="rId2"/>
  </sheets>
  <externalReferences>
    <externalReference r:id="rId5"/>
    <externalReference r:id="rId6"/>
  </externalReferences>
  <definedNames>
    <definedName name="aaa">#REF!</definedName>
    <definedName name="acko" localSheetId="0">#REF!</definedName>
    <definedName name="acko" localSheetId="1">#REF!</definedName>
    <definedName name="acko">#REF!</definedName>
    <definedName name="Acko1">#REF!</definedName>
    <definedName name="Acko2">#REF!</definedName>
    <definedName name="Acko3">#REF!</definedName>
    <definedName name="Acko4">#REF!</definedName>
    <definedName name="Acko5">#REF!</definedName>
    <definedName name="becko" localSheetId="0">#REF!</definedName>
    <definedName name="becko" localSheetId="1">#REF!</definedName>
    <definedName name="becko">#REF!</definedName>
    <definedName name="Becko1">#REF!</definedName>
    <definedName name="Becko2">#REF!</definedName>
    <definedName name="Becko3">#REF!</definedName>
    <definedName name="Becko4">#REF!</definedName>
    <definedName name="cecko" localSheetId="0">#REF!</definedName>
    <definedName name="cecko" localSheetId="1">#REF!</definedName>
    <definedName name="cecko">#REF!</definedName>
    <definedName name="Cecko1">#REF!</definedName>
  </definedNames>
  <calcPr fullCalcOnLoad="1"/>
</workbook>
</file>

<file path=xl/sharedStrings.xml><?xml version="1.0" encoding="utf-8"?>
<sst xmlns="http://schemas.openxmlformats.org/spreadsheetml/2006/main" count="642" uniqueCount="195">
  <si>
    <t>Por.</t>
  </si>
  <si>
    <t>Klub</t>
  </si>
  <si>
    <t>Body</t>
  </si>
  <si>
    <t>C6</t>
  </si>
  <si>
    <t>C5</t>
  </si>
  <si>
    <t>C4</t>
  </si>
  <si>
    <t>C2</t>
  </si>
  <si>
    <t>C1</t>
  </si>
  <si>
    <t>C3</t>
  </si>
  <si>
    <t>A5</t>
  </si>
  <si>
    <t>A4</t>
  </si>
  <si>
    <t>A3</t>
  </si>
  <si>
    <t>A2</t>
  </si>
  <si>
    <t>A1</t>
  </si>
  <si>
    <t>C7</t>
  </si>
  <si>
    <t>B6</t>
  </si>
  <si>
    <t>TRÉGER Vlastimír</t>
  </si>
  <si>
    <t>B7</t>
  </si>
  <si>
    <t>B8</t>
  </si>
  <si>
    <t>B9</t>
  </si>
  <si>
    <t>B10</t>
  </si>
  <si>
    <t>B12</t>
  </si>
  <si>
    <t>B</t>
  </si>
  <si>
    <t>Riaditeľ pret.:</t>
  </si>
  <si>
    <t>Názov trate:</t>
  </si>
  <si>
    <t>Tech. delegát:</t>
  </si>
  <si>
    <t>Štart:</t>
  </si>
  <si>
    <t>m.n.m.</t>
  </si>
  <si>
    <t>Rozhodca:</t>
  </si>
  <si>
    <t>Cieľ:</t>
  </si>
  <si>
    <t>Výškový rozdiel:</t>
  </si>
  <si>
    <t>m</t>
  </si>
  <si>
    <t>Počet bránok:</t>
  </si>
  <si>
    <t>Predjazdci:</t>
  </si>
  <si>
    <t>Čas štartu:</t>
  </si>
  <si>
    <t>A</t>
  </si>
  <si>
    <t>Počasie:</t>
  </si>
  <si>
    <t>C</t>
  </si>
  <si>
    <t>Teplota vzduchu:</t>
  </si>
  <si>
    <t>D</t>
  </si>
  <si>
    <t>Teplota snehu:</t>
  </si>
  <si>
    <t>Kategória: ženy C - 1, 2, 3, 4, 5, 6, 7</t>
  </si>
  <si>
    <t>Št. č.</t>
  </si>
  <si>
    <t>Priezvisko a meno</t>
  </si>
  <si>
    <t>Roč</t>
  </si>
  <si>
    <t>Kód</t>
  </si>
  <si>
    <t>Kor.</t>
  </si>
  <si>
    <t>Kategória: muži A - 1, 2, 3, 4, 5</t>
  </si>
  <si>
    <t>Kat.</t>
  </si>
  <si>
    <t>Kategória: muži B - 6, 7, 8, 9, 10, 11, 12</t>
  </si>
  <si>
    <t>TJ Tatran Nižná Boca</t>
  </si>
  <si>
    <t>SLA Bratislava - ÚAD</t>
  </si>
  <si>
    <t>Kategória: OPEN muži</t>
  </si>
  <si>
    <t>Technický delegát</t>
  </si>
  <si>
    <t xml:space="preserve">Obrovský slalom </t>
  </si>
  <si>
    <t>Bačova roveň</t>
  </si>
  <si>
    <t xml:space="preserve">SLOVENSKÝ  POHÁR MASTERS  V ALPSKÝCH  DISCIPLÍNACH </t>
  </si>
  <si>
    <t>Majstrovstvá Slovenska</t>
  </si>
  <si>
    <t>12. ročník "Cena Barbory"</t>
  </si>
  <si>
    <t>Ski Club Vrátna</t>
  </si>
  <si>
    <t>ČÍŽOVÁ Magda</t>
  </si>
  <si>
    <t>VELIČOVÁ Marcela</t>
  </si>
  <si>
    <t>LK T.Lomnica</t>
  </si>
  <si>
    <t>CHASÁKOVÁ Danka</t>
  </si>
  <si>
    <t>1. Ski Masters</t>
  </si>
  <si>
    <t>KAL Jasná</t>
  </si>
  <si>
    <t>ZGODAVOVÁ Stanislava</t>
  </si>
  <si>
    <t>TJ V.Tatry</t>
  </si>
  <si>
    <t>SKS Zvolen</t>
  </si>
  <si>
    <t>Bratislava</t>
  </si>
  <si>
    <t>Tatran N. Boca</t>
  </si>
  <si>
    <t>FERULÍKOVÁ Dana</t>
  </si>
  <si>
    <t>TJ Štart Kežmarok</t>
  </si>
  <si>
    <t>WENGEROVÁ Alexandra</t>
  </si>
  <si>
    <t>LK ŽP Podbrezová</t>
  </si>
  <si>
    <t>Šínska Yvetta</t>
  </si>
  <si>
    <t>ŠKB Lyžiarik</t>
  </si>
  <si>
    <t>Danišová Eva</t>
  </si>
  <si>
    <t>Brezno</t>
  </si>
  <si>
    <t>TJ Tatran N.Boca</t>
  </si>
  <si>
    <t>JÁGERČÍKOVÁ Janka</t>
  </si>
  <si>
    <t>SKI Polomka Bučník</t>
  </si>
  <si>
    <t>KOREŠOVÁ Ingrid</t>
  </si>
  <si>
    <t>SKI Team Zapač</t>
  </si>
  <si>
    <t>CHMELÍKOVÁ Andrea</t>
  </si>
  <si>
    <t>Ski klub Senior Zvolen</t>
  </si>
  <si>
    <t>PEPRIKOVÁ Eva</t>
  </si>
  <si>
    <t>Pegas Remata</t>
  </si>
  <si>
    <t>KRAJŇÁK Otto</t>
  </si>
  <si>
    <t>TJ Štart  Kežmarok</t>
  </si>
  <si>
    <t>DOLNÍK František</t>
  </si>
  <si>
    <t>ŠK ZP Pegas Remata</t>
  </si>
  <si>
    <t>TRNOVSKÝ Miroslav</t>
  </si>
  <si>
    <t>SVORC Marián</t>
  </si>
  <si>
    <t>ŠEBEŇ Miroslav</t>
  </si>
  <si>
    <t>MACH Roman</t>
  </si>
  <si>
    <t>MARTINEC Zoroslav</t>
  </si>
  <si>
    <t>HOFBAUER Milan</t>
  </si>
  <si>
    <t>PARDOVIČ Ján</t>
  </si>
  <si>
    <t>ŠUPALA Miroslav</t>
  </si>
  <si>
    <t>LK Liptovská Porúbka</t>
  </si>
  <si>
    <t>DROPPA Ján</t>
  </si>
  <si>
    <t>PAVLÍK Pavel</t>
  </si>
  <si>
    <t>ČUDA Petr</t>
  </si>
  <si>
    <t>CHMELÍK Martin</t>
  </si>
  <si>
    <t>ZGODAVA Štefan</t>
  </si>
  <si>
    <t>PETRÍK Ján</t>
  </si>
  <si>
    <t>IVANKO Vladimír</t>
  </si>
  <si>
    <t>USTANÍIK Ján</t>
  </si>
  <si>
    <t>KL Oravy</t>
  </si>
  <si>
    <t>HORSKÝ Jozef</t>
  </si>
  <si>
    <t>HLAVAJ Ján</t>
  </si>
  <si>
    <t>Ski Team Martinské Hole</t>
  </si>
  <si>
    <t>BELOŠIČ Jozef</t>
  </si>
  <si>
    <t>V.Tatry</t>
  </si>
  <si>
    <t>DUCHOVNÝ Juraj</t>
  </si>
  <si>
    <t>MIKULÁŠ Jozef</t>
  </si>
  <si>
    <t>ŠTAMM Pavol</t>
  </si>
  <si>
    <t>ŽILINČÍK Juraj</t>
  </si>
  <si>
    <t>CHASAK  Ján</t>
  </si>
  <si>
    <t>KRASULA Jozef</t>
  </si>
  <si>
    <t>ABAFFY Róbert</t>
  </si>
  <si>
    <t>ISKRA Partizánske</t>
  </si>
  <si>
    <t>SKI UNI Košice</t>
  </si>
  <si>
    <t>POL</t>
  </si>
  <si>
    <t>DIBDIAK Jozef</t>
  </si>
  <si>
    <t>ŠTRKOLEC Dušan</t>
  </si>
  <si>
    <t>JAGERČÍK Marián</t>
  </si>
  <si>
    <t>Polomka Bučník</t>
  </si>
  <si>
    <t>LENGYEL Branislav</t>
  </si>
  <si>
    <t>Šachtička</t>
  </si>
  <si>
    <t>JANIKOVSKÝ Róbert</t>
  </si>
  <si>
    <t>UNI Žilina</t>
  </si>
  <si>
    <t>KRASUĽA Milan</t>
  </si>
  <si>
    <t>TERNAVSKÝ Vladimír</t>
  </si>
  <si>
    <t>LK Tatranská Lomnica</t>
  </si>
  <si>
    <t>VOZÁRIK Ján</t>
  </si>
  <si>
    <t>HN Prievidza</t>
  </si>
  <si>
    <t>GRANEC Daniel</t>
  </si>
  <si>
    <t>KRASUĽA Pavel</t>
  </si>
  <si>
    <t>ČUKAN Ivan</t>
  </si>
  <si>
    <t>1.Ski Masters</t>
  </si>
  <si>
    <t>KRAJŇÁK Oto</t>
  </si>
  <si>
    <t>Štart  Kežmarok</t>
  </si>
  <si>
    <t>CAGALA Vladimír</t>
  </si>
  <si>
    <t>LKB Lyžiarik BB</t>
  </si>
  <si>
    <t>TURZÁK Martin</t>
  </si>
  <si>
    <t>Piešťany</t>
  </si>
  <si>
    <t>JAMBRICH Dušan</t>
  </si>
  <si>
    <t>CHMELÍK Martin ml.</t>
  </si>
  <si>
    <t>LK Lyžiarik BB</t>
  </si>
  <si>
    <t>KOŠÍK Radoslav</t>
  </si>
  <si>
    <t>LK Družba Smrečany Žiar</t>
  </si>
  <si>
    <t>RÉVAI Róbert</t>
  </si>
  <si>
    <t>HLAVAJ Vladimír</t>
  </si>
  <si>
    <t>LK Oravan Brezovica</t>
  </si>
  <si>
    <t>ČURJAK  Matúš</t>
  </si>
  <si>
    <t>Om</t>
  </si>
  <si>
    <t>TRÉGER  Marián</t>
  </si>
  <si>
    <t>TJ Belá Dulice</t>
  </si>
  <si>
    <t>SLIVKA Matej</t>
  </si>
  <si>
    <t>MADUDA Martin</t>
  </si>
  <si>
    <t>SKI Prof. Ružomberok</t>
  </si>
  <si>
    <t>FURDEK Maroš</t>
  </si>
  <si>
    <t>KUSENDOVÁ Timea</t>
  </si>
  <si>
    <t>KOLÁR Martin</t>
  </si>
  <si>
    <t>Barbora</t>
  </si>
  <si>
    <t>KRYJ Mariusz</t>
  </si>
  <si>
    <t>KLIMCZÁK Leszek</t>
  </si>
  <si>
    <t>ZEMBOWICZ Marcin</t>
  </si>
  <si>
    <t>ZÁHRADNÍKOVÁ Vanda</t>
  </si>
  <si>
    <t>KRÁLIK Richard</t>
  </si>
  <si>
    <t>Poprad</t>
  </si>
  <si>
    <t>KREMPAŠSKÁ Zuzana</t>
  </si>
  <si>
    <t>ŠVÁBIKOVÁ Tamara</t>
  </si>
  <si>
    <t>Praha Vršovice</t>
  </si>
  <si>
    <t>KANTOR Alberte</t>
  </si>
  <si>
    <t>Skybau Žilina</t>
  </si>
  <si>
    <t xml:space="preserve"> 9:30</t>
  </si>
  <si>
    <t>jasno</t>
  </si>
  <si>
    <t>ŽILA Július</t>
  </si>
  <si>
    <t>VADAL Adam</t>
  </si>
  <si>
    <t>MINÁRIK Milan</t>
  </si>
  <si>
    <t>Prievidza</t>
  </si>
  <si>
    <t>MICHALICA Aleš</t>
  </si>
  <si>
    <t>Rim.Sobota</t>
  </si>
  <si>
    <t>MADUDA Jaroslav</t>
  </si>
  <si>
    <t xml:space="preserve"> - 8 °C</t>
  </si>
  <si>
    <t>Čas</t>
  </si>
  <si>
    <t>VÝSLEDKOVÁ LISTINA</t>
  </si>
  <si>
    <t>Strata</t>
  </si>
  <si>
    <t>DNF</t>
  </si>
  <si>
    <t>DSQ br.26</t>
  </si>
  <si>
    <t xml:space="preserve"> - 6 °C</t>
  </si>
  <si>
    <t>Autor trate</t>
  </si>
</sst>
</file>

<file path=xl/styles.xml><?xml version="1.0" encoding="utf-8"?>
<styleSheet xmlns="http://schemas.openxmlformats.org/spreadsheetml/2006/main">
  <numFmts count="5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:ss.00"/>
    <numFmt numFmtId="193" formatCode="m:ss.0"/>
    <numFmt numFmtId="194" formatCode="m:ss.00"/>
    <numFmt numFmtId="195" formatCode="d\.\ mmmm\ yyyy"/>
    <numFmt numFmtId="196" formatCode="ss.00"/>
    <numFmt numFmtId="197" formatCode="0.0000"/>
    <numFmt numFmtId="198" formatCode="hh:mm:ss.000"/>
    <numFmt numFmtId="199" formatCode="[mm]:ss.00"/>
    <numFmt numFmtId="200" formatCode="[$€-2]\ #,##0.00_);[Red]\([$€-2]\ #,##0.00\)"/>
    <numFmt numFmtId="201" formatCode="d/m/yy"/>
    <numFmt numFmtId="202" formatCode="dd/mm/yy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d"/>
    <numFmt numFmtId="207" formatCode="dd"/>
    <numFmt numFmtId="208" formatCode="[s].00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E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i/>
      <sz val="18"/>
      <name val="Arial CE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9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9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4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194" fontId="2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4" fillId="0" borderId="0" xfId="0" applyFont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26" fillId="0" borderId="0" xfId="0" applyNumberFormat="1" applyFont="1" applyBorder="1" applyAlignment="1">
      <alignment horizontal="left"/>
    </xf>
    <xf numFmtId="188" fontId="0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56" applyFont="1" applyFill="1" applyBorder="1" applyAlignment="1">
      <alignment horizontal="center" vertical="center"/>
      <protection/>
    </xf>
    <xf numFmtId="0" fontId="26" fillId="0" borderId="0" xfId="56" applyFont="1" applyFill="1" applyBorder="1" applyAlignment="1">
      <alignment horizontal="left" vertical="center"/>
      <protection/>
    </xf>
    <xf numFmtId="0" fontId="26" fillId="0" borderId="0" xfId="0" applyFont="1" applyAlignment="1">
      <alignment vertical="center"/>
    </xf>
    <xf numFmtId="20" fontId="0" fillId="0" borderId="0" xfId="0" applyNumberFormat="1" applyFont="1" applyAlignment="1">
      <alignment horizontal="center"/>
    </xf>
    <xf numFmtId="208" fontId="24" fillId="0" borderId="10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 horizontal="right"/>
    </xf>
    <xf numFmtId="208" fontId="0" fillId="0" borderId="0" xfId="0" applyNumberFormat="1" applyAlignment="1">
      <alignment horizontal="right"/>
    </xf>
    <xf numFmtId="208" fontId="21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56" applyFont="1" applyFill="1" applyBorder="1" applyAlignment="1">
      <alignment horizontal="center" wrapText="1"/>
      <protection/>
    </xf>
    <xf numFmtId="0" fontId="26" fillId="0" borderId="0" xfId="0" applyFont="1" applyBorder="1" applyAlignment="1">
      <alignment/>
    </xf>
    <xf numFmtId="0" fontId="26" fillId="0" borderId="0" xfId="56" applyFont="1" applyFill="1" applyBorder="1" applyAlignment="1">
      <alignment horizontal="left" wrapText="1"/>
      <protection/>
    </xf>
    <xf numFmtId="2" fontId="22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0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_UAD" xfId="56"/>
    <cellStyle name="Note" xfId="57"/>
    <cellStyle name="Output" xfId="58"/>
    <cellStyle name="Percent" xfId="59"/>
    <cellStyle name="Followed Hyperlink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teky\ski\rok2009\01_17_zapac\Preteky\ski\rok2008\masters\BARBO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_17_zapac\Preteky\ski\rok2008\masters\BARB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ženy"/>
      <sheetName val="0"/>
      <sheetName val="muži "/>
      <sheetName val="Zoznam"/>
      <sheetName val="Obrak"/>
      <sheetName val="Po kat"/>
      <sheetName val="Body"/>
      <sheetName val="tombo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SheetLayoutView="85" workbookViewId="0" topLeftCell="A1">
      <selection activeCell="D14" sqref="D14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5.625" style="0" customWidth="1"/>
    <col min="7" max="7" width="22.25390625" style="0" bestFit="1" customWidth="1"/>
    <col min="8" max="9" width="9.625" style="0" customWidth="1"/>
    <col min="10" max="10" width="7.00390625" style="68" bestFit="1" customWidth="1"/>
    <col min="11" max="11" width="5.625" style="5" bestFit="1" customWidth="1"/>
  </cols>
  <sheetData>
    <row r="1" spans="1:11" ht="12.75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">
      <c r="A2" s="79" t="s">
        <v>50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5:6" ht="12.75">
      <c r="E3" s="4"/>
      <c r="F3" s="4"/>
    </row>
    <row r="4" spans="1:11" ht="20.25">
      <c r="A4" s="75" t="s">
        <v>56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0.25">
      <c r="A5" s="80" t="s">
        <v>57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23.25">
      <c r="A6" s="77" t="s">
        <v>58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4.25" customHeight="1">
      <c r="A7" s="46"/>
      <c r="B7" s="46"/>
      <c r="C7" s="46"/>
      <c r="D7" s="46"/>
      <c r="E7" s="46"/>
      <c r="F7" s="46"/>
      <c r="G7" s="46"/>
      <c r="H7" s="46"/>
      <c r="I7" s="46"/>
      <c r="J7" s="69"/>
      <c r="K7" s="46"/>
    </row>
    <row r="8" spans="1:11" ht="15.75">
      <c r="A8" s="76" t="s">
        <v>189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5">
      <c r="A9" s="74" t="s">
        <v>54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3.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9" ht="12.75">
      <c r="A11" s="6"/>
      <c r="B11" s="6"/>
      <c r="C11" s="6"/>
      <c r="D11" s="6"/>
      <c r="E11" s="7"/>
      <c r="F11" s="7"/>
      <c r="G11" s="6"/>
      <c r="H11" s="6"/>
      <c r="I11" s="44"/>
    </row>
    <row r="12" spans="1:11" ht="12.75">
      <c r="A12" s="8" t="s">
        <v>23</v>
      </c>
      <c r="B12" s="6"/>
      <c r="D12" t="s">
        <v>186</v>
      </c>
      <c r="F12" s="9" t="s">
        <v>24</v>
      </c>
      <c r="G12" s="6"/>
      <c r="H12" s="7" t="s">
        <v>55</v>
      </c>
      <c r="I12" s="6"/>
      <c r="J12" s="67"/>
      <c r="K12" s="10"/>
    </row>
    <row r="13" spans="1:11" ht="12.75">
      <c r="A13" s="8" t="s">
        <v>25</v>
      </c>
      <c r="B13" s="6"/>
      <c r="D13" s="6" t="s">
        <v>16</v>
      </c>
      <c r="F13" s="9" t="s">
        <v>26</v>
      </c>
      <c r="G13" s="6"/>
      <c r="H13" s="12">
        <v>1220</v>
      </c>
      <c r="I13" s="6" t="s">
        <v>27</v>
      </c>
      <c r="J13" s="67"/>
      <c r="K13" s="10"/>
    </row>
    <row r="14" spans="1:11" ht="12.75">
      <c r="A14" s="8" t="s">
        <v>28</v>
      </c>
      <c r="B14" s="6"/>
      <c r="D14" s="6" t="s">
        <v>129</v>
      </c>
      <c r="F14" s="9" t="s">
        <v>29</v>
      </c>
      <c r="G14" s="6"/>
      <c r="H14" s="12">
        <v>1000</v>
      </c>
      <c r="I14" s="6" t="s">
        <v>27</v>
      </c>
      <c r="J14" s="67"/>
      <c r="K14" s="10"/>
    </row>
    <row r="15" spans="1:11" ht="12.75">
      <c r="A15" s="6"/>
      <c r="B15" s="6"/>
      <c r="C15" s="6"/>
      <c r="D15" s="6"/>
      <c r="F15" s="9" t="s">
        <v>30</v>
      </c>
      <c r="G15" s="6"/>
      <c r="H15" s="12">
        <v>220</v>
      </c>
      <c r="I15" s="6" t="s">
        <v>31</v>
      </c>
      <c r="J15" s="67"/>
      <c r="K15" s="10"/>
    </row>
    <row r="16" spans="1:11" ht="12.75">
      <c r="A16" s="8" t="s">
        <v>194</v>
      </c>
      <c r="B16" s="6"/>
      <c r="C16" s="6"/>
      <c r="D16" s="2" t="s">
        <v>16</v>
      </c>
      <c r="F16" s="9" t="s">
        <v>32</v>
      </c>
      <c r="G16" s="6"/>
      <c r="H16" s="26">
        <v>26</v>
      </c>
      <c r="I16" s="6"/>
      <c r="J16" s="67"/>
      <c r="K16" s="10"/>
    </row>
    <row r="17" spans="1:11" ht="12.75">
      <c r="A17" s="8"/>
      <c r="B17" s="6"/>
      <c r="C17" s="6"/>
      <c r="D17" s="2"/>
      <c r="F17" s="9"/>
      <c r="G17" s="6"/>
      <c r="H17" s="6"/>
      <c r="I17" s="6"/>
      <c r="J17" s="67"/>
      <c r="K17" s="10"/>
    </row>
    <row r="18" spans="1:11" ht="12.75">
      <c r="A18" s="8" t="s">
        <v>33</v>
      </c>
      <c r="B18" s="6"/>
      <c r="C18" s="6"/>
      <c r="D18" s="6"/>
      <c r="F18" s="9" t="s">
        <v>34</v>
      </c>
      <c r="G18" s="6"/>
      <c r="H18" s="64" t="s">
        <v>178</v>
      </c>
      <c r="I18" s="6"/>
      <c r="J18" s="67"/>
      <c r="K18" s="10"/>
    </row>
    <row r="19" spans="1:11" ht="12.75">
      <c r="A19" s="6"/>
      <c r="B19" s="8" t="s">
        <v>35</v>
      </c>
      <c r="C19" s="8"/>
      <c r="D19" s="6" t="s">
        <v>163</v>
      </c>
      <c r="F19" s="9"/>
      <c r="G19" s="6"/>
      <c r="H19" s="6"/>
      <c r="I19" s="6"/>
      <c r="J19" s="67"/>
      <c r="K19" s="10"/>
    </row>
    <row r="20" spans="1:11" ht="12.75">
      <c r="A20" s="6"/>
      <c r="B20" s="8" t="s">
        <v>22</v>
      </c>
      <c r="C20" s="8"/>
      <c r="D20" s="6" t="s">
        <v>164</v>
      </c>
      <c r="F20" s="9" t="s">
        <v>36</v>
      </c>
      <c r="G20" s="6"/>
      <c r="H20" s="25" t="s">
        <v>179</v>
      </c>
      <c r="I20" s="6"/>
      <c r="J20" s="67"/>
      <c r="K20" s="10"/>
    </row>
    <row r="21" spans="1:11" ht="12.75">
      <c r="A21" s="6"/>
      <c r="B21" s="8" t="s">
        <v>37</v>
      </c>
      <c r="C21" s="8"/>
      <c r="D21" s="6"/>
      <c r="F21" s="9" t="s">
        <v>38</v>
      </c>
      <c r="G21" s="6"/>
      <c r="H21" s="11" t="s">
        <v>187</v>
      </c>
      <c r="I21" s="6"/>
      <c r="J21" s="67"/>
      <c r="K21" s="10"/>
    </row>
    <row r="22" spans="1:11" ht="12.75">
      <c r="A22" s="6"/>
      <c r="B22" s="8" t="s">
        <v>39</v>
      </c>
      <c r="C22" s="8"/>
      <c r="D22" s="6"/>
      <c r="F22" s="9" t="s">
        <v>40</v>
      </c>
      <c r="G22" s="6"/>
      <c r="H22" s="11" t="s">
        <v>193</v>
      </c>
      <c r="I22" s="6"/>
      <c r="J22" s="67"/>
      <c r="K22" s="10"/>
    </row>
    <row r="23" spans="1:11" ht="12.75">
      <c r="A23" s="6"/>
      <c r="B23" s="6"/>
      <c r="C23" s="6"/>
      <c r="D23" s="6"/>
      <c r="E23" s="7"/>
      <c r="F23" s="7"/>
      <c r="G23" s="6"/>
      <c r="H23" s="6"/>
      <c r="I23" s="6"/>
      <c r="J23" s="67"/>
      <c r="K23" s="10"/>
    </row>
    <row r="24" spans="2:10" s="6" customFormat="1" ht="12.75">
      <c r="B24" s="8" t="s">
        <v>41</v>
      </c>
      <c r="C24" s="8"/>
      <c r="I24" s="10"/>
      <c r="J24" s="67"/>
    </row>
    <row r="25" s="6" customFormat="1" ht="12.75">
      <c r="J25" s="67"/>
    </row>
    <row r="26" spans="1:11" s="6" customFormat="1" ht="12.75">
      <c r="A26" s="19" t="s">
        <v>0</v>
      </c>
      <c r="B26" s="19" t="s">
        <v>42</v>
      </c>
      <c r="C26" s="19" t="s">
        <v>45</v>
      </c>
      <c r="D26" s="20" t="s">
        <v>43</v>
      </c>
      <c r="E26" s="21" t="s">
        <v>44</v>
      </c>
      <c r="F26" s="19" t="s">
        <v>48</v>
      </c>
      <c r="G26" s="20" t="s">
        <v>1</v>
      </c>
      <c r="H26" s="27" t="s">
        <v>188</v>
      </c>
      <c r="I26" s="22" t="s">
        <v>46</v>
      </c>
      <c r="J26" s="65" t="s">
        <v>190</v>
      </c>
      <c r="K26" s="19" t="s">
        <v>2</v>
      </c>
    </row>
    <row r="27" spans="10:11" s="6" customFormat="1" ht="12.75">
      <c r="J27" s="67"/>
      <c r="K27" s="12"/>
    </row>
    <row r="28" spans="1:11" s="2" customFormat="1" ht="12.75" customHeight="1">
      <c r="A28" s="1">
        <v>1</v>
      </c>
      <c r="B28" s="1">
        <v>5</v>
      </c>
      <c r="C28" s="30">
        <v>1855</v>
      </c>
      <c r="D28" s="31" t="s">
        <v>71</v>
      </c>
      <c r="E28" s="30">
        <v>55</v>
      </c>
      <c r="F28" s="30" t="s">
        <v>3</v>
      </c>
      <c r="G28" s="31" t="s">
        <v>72</v>
      </c>
      <c r="H28" s="17">
        <v>0.0006940972222222223</v>
      </c>
      <c r="I28" s="17">
        <f aca="true" t="shared" si="0" ref="I28:I42">IF(F28="C1",H28*1,IF(F28="C2",H28*0.99,IF(F28="C3",H28*0.97,IF(F28="C4",H28*0.94,IF(F28="C5",H28*0.91,IF(F28="C6",H28*0.88,IF(F28="C7",H28*0.85,H28)))))))</f>
        <v>0.0006108055555555556</v>
      </c>
      <c r="J28" s="66">
        <f>I28-$I$28</f>
        <v>0</v>
      </c>
      <c r="K28" s="3">
        <v>100</v>
      </c>
    </row>
    <row r="29" spans="1:11" s="2" customFormat="1" ht="12.75" customHeight="1">
      <c r="A29" s="1">
        <v>2</v>
      </c>
      <c r="B29" s="1">
        <v>2</v>
      </c>
      <c r="C29" s="30">
        <v>2343</v>
      </c>
      <c r="D29" s="31" t="s">
        <v>61</v>
      </c>
      <c r="E29" s="30">
        <v>55</v>
      </c>
      <c r="F29" s="30" t="s">
        <v>3</v>
      </c>
      <c r="G29" s="41" t="s">
        <v>62</v>
      </c>
      <c r="H29" s="17">
        <v>0.0007027777777777778</v>
      </c>
      <c r="I29" s="17">
        <f t="shared" si="0"/>
        <v>0.0006184444444444445</v>
      </c>
      <c r="J29" s="66">
        <f aca="true" t="shared" si="1" ref="J29:J42">I29-$I$28</f>
        <v>7.638888888888843E-06</v>
      </c>
      <c r="K29" s="3">
        <v>80</v>
      </c>
    </row>
    <row r="30" spans="1:11" s="2" customFormat="1" ht="12.75" customHeight="1">
      <c r="A30" s="1">
        <v>3</v>
      </c>
      <c r="B30" s="1">
        <v>10</v>
      </c>
      <c r="C30" s="30">
        <v>1239</v>
      </c>
      <c r="D30" s="50" t="s">
        <v>82</v>
      </c>
      <c r="E30" s="30">
        <v>70</v>
      </c>
      <c r="F30" s="30" t="s">
        <v>8</v>
      </c>
      <c r="G30" s="31" t="s">
        <v>76</v>
      </c>
      <c r="H30" s="17">
        <v>0.0006587962962962963</v>
      </c>
      <c r="I30" s="17">
        <f t="shared" si="0"/>
        <v>0.0006390324074074074</v>
      </c>
      <c r="J30" s="66">
        <f t="shared" si="1"/>
        <v>2.8226851851851763E-05</v>
      </c>
      <c r="K30" s="3">
        <v>60</v>
      </c>
    </row>
    <row r="31" spans="1:11" s="2" customFormat="1" ht="12.75" customHeight="1">
      <c r="A31" s="1">
        <v>4</v>
      </c>
      <c r="B31" s="1">
        <v>3</v>
      </c>
      <c r="C31" s="30">
        <v>644</v>
      </c>
      <c r="D31" s="31" t="s">
        <v>63</v>
      </c>
      <c r="E31" s="30">
        <v>55</v>
      </c>
      <c r="F31" s="30" t="s">
        <v>3</v>
      </c>
      <c r="G31" s="31" t="s">
        <v>64</v>
      </c>
      <c r="H31" s="17">
        <v>0.0007320601851851853</v>
      </c>
      <c r="I31" s="17">
        <f t="shared" si="0"/>
        <v>0.0006442129629629631</v>
      </c>
      <c r="J31" s="66">
        <f t="shared" si="1"/>
        <v>3.340740740740745E-05</v>
      </c>
      <c r="K31" s="3">
        <v>50</v>
      </c>
    </row>
    <row r="32" spans="1:11" s="2" customFormat="1" ht="12.75" customHeight="1">
      <c r="A32" s="1">
        <v>5</v>
      </c>
      <c r="B32" s="1">
        <v>4</v>
      </c>
      <c r="C32" s="30">
        <v>1607</v>
      </c>
      <c r="D32" s="31" t="s">
        <v>66</v>
      </c>
      <c r="E32" s="30">
        <v>55</v>
      </c>
      <c r="F32" s="30" t="s">
        <v>3</v>
      </c>
      <c r="G32" s="31" t="s">
        <v>67</v>
      </c>
      <c r="H32" s="17">
        <v>0.000746875</v>
      </c>
      <c r="I32" s="17">
        <f t="shared" si="0"/>
        <v>0.0006572500000000001</v>
      </c>
      <c r="J32" s="66">
        <f t="shared" si="1"/>
        <v>4.644444444444444E-05</v>
      </c>
      <c r="K32" s="3">
        <v>45</v>
      </c>
    </row>
    <row r="33" spans="1:11" s="2" customFormat="1" ht="12.75" customHeight="1">
      <c r="A33" s="1">
        <v>6</v>
      </c>
      <c r="B33" s="1">
        <v>12</v>
      </c>
      <c r="C33" s="71">
        <v>3047</v>
      </c>
      <c r="D33" s="73" t="s">
        <v>86</v>
      </c>
      <c r="E33" s="57">
        <v>76</v>
      </c>
      <c r="F33" s="57" t="s">
        <v>7</v>
      </c>
      <c r="G33" s="58" t="s">
        <v>85</v>
      </c>
      <c r="H33" s="17">
        <v>0.0006753472222222223</v>
      </c>
      <c r="I33" s="17">
        <f t="shared" si="0"/>
        <v>0.0006753472222222223</v>
      </c>
      <c r="J33" s="66">
        <f t="shared" si="1"/>
        <v>6.454166666666663E-05</v>
      </c>
      <c r="K33" s="3">
        <v>40</v>
      </c>
    </row>
    <row r="34" spans="1:11" s="6" customFormat="1" ht="12.75">
      <c r="A34" s="1">
        <v>7</v>
      </c>
      <c r="B34" s="12">
        <v>14</v>
      </c>
      <c r="C34" s="61">
        <v>3044</v>
      </c>
      <c r="D34" s="62" t="s">
        <v>75</v>
      </c>
      <c r="E34" s="28">
        <v>60</v>
      </c>
      <c r="F34" s="28" t="s">
        <v>4</v>
      </c>
      <c r="G34" s="63" t="s">
        <v>76</v>
      </c>
      <c r="H34" s="17">
        <v>0.000746875</v>
      </c>
      <c r="I34" s="17">
        <f t="shared" si="0"/>
        <v>0.00067965625</v>
      </c>
      <c r="J34" s="66">
        <f t="shared" si="1"/>
        <v>6.88506944444444E-05</v>
      </c>
      <c r="K34" s="3">
        <v>36</v>
      </c>
    </row>
    <row r="35" spans="1:11" s="6" customFormat="1" ht="12.75">
      <c r="A35" s="1">
        <v>8</v>
      </c>
      <c r="B35" s="1">
        <v>11</v>
      </c>
      <c r="C35" s="30">
        <v>1162</v>
      </c>
      <c r="D35" s="31" t="s">
        <v>84</v>
      </c>
      <c r="E35" s="30">
        <v>72</v>
      </c>
      <c r="F35" s="30" t="s">
        <v>6</v>
      </c>
      <c r="G35" s="31" t="s">
        <v>76</v>
      </c>
      <c r="H35" s="17">
        <v>0.0006875000000000001</v>
      </c>
      <c r="I35" s="17">
        <f t="shared" si="0"/>
        <v>0.000680625</v>
      </c>
      <c r="J35" s="66">
        <f t="shared" si="1"/>
        <v>6.98194444444444E-05</v>
      </c>
      <c r="K35" s="3">
        <v>32</v>
      </c>
    </row>
    <row r="36" spans="1:11" s="2" customFormat="1" ht="12.75" customHeight="1">
      <c r="A36" s="1">
        <v>9</v>
      </c>
      <c r="B36" s="12">
        <v>15</v>
      </c>
      <c r="C36" s="61">
        <v>2635</v>
      </c>
      <c r="D36" s="62" t="s">
        <v>77</v>
      </c>
      <c r="E36" s="30">
        <v>59</v>
      </c>
      <c r="F36" s="28" t="s">
        <v>4</v>
      </c>
      <c r="G36" s="63" t="s">
        <v>76</v>
      </c>
      <c r="H36" s="17">
        <v>0.0007559027777777778</v>
      </c>
      <c r="I36" s="17">
        <f t="shared" si="0"/>
        <v>0.0006878715277777778</v>
      </c>
      <c r="J36" s="66">
        <f t="shared" si="1"/>
        <v>7.706597222222218E-05</v>
      </c>
      <c r="K36" s="3">
        <v>29</v>
      </c>
    </row>
    <row r="37" spans="1:10" s="2" customFormat="1" ht="12.75" customHeight="1">
      <c r="A37" s="1">
        <v>10</v>
      </c>
      <c r="B37" s="1">
        <v>7</v>
      </c>
      <c r="C37" s="1"/>
      <c r="D37" s="2" t="s">
        <v>173</v>
      </c>
      <c r="E37" s="1">
        <v>60</v>
      </c>
      <c r="F37" s="1" t="s">
        <v>4</v>
      </c>
      <c r="G37" s="2" t="s">
        <v>79</v>
      </c>
      <c r="H37" s="17">
        <v>0.0007820601851851852</v>
      </c>
      <c r="I37" s="17">
        <f t="shared" si="0"/>
        <v>0.0007116747685185186</v>
      </c>
      <c r="J37" s="66">
        <f t="shared" si="1"/>
        <v>0.00010086921296296298</v>
      </c>
    </row>
    <row r="38" spans="1:10" s="2" customFormat="1" ht="12.75" customHeight="1">
      <c r="A38" s="1">
        <v>11</v>
      </c>
      <c r="B38" s="1">
        <v>13</v>
      </c>
      <c r="C38" s="1"/>
      <c r="D38" s="2" t="s">
        <v>170</v>
      </c>
      <c r="E38" s="1">
        <v>76</v>
      </c>
      <c r="F38" s="1" t="s">
        <v>7</v>
      </c>
      <c r="G38" s="2" t="s">
        <v>78</v>
      </c>
      <c r="H38" s="17">
        <v>0.0007219907407407408</v>
      </c>
      <c r="I38" s="17">
        <f t="shared" si="0"/>
        <v>0.0007219907407407408</v>
      </c>
      <c r="J38" s="66">
        <f t="shared" si="1"/>
        <v>0.0001111851851851852</v>
      </c>
    </row>
    <row r="39" spans="1:11" s="2" customFormat="1" ht="12.75" customHeight="1">
      <c r="A39" s="1">
        <v>12</v>
      </c>
      <c r="B39" s="1">
        <v>8</v>
      </c>
      <c r="C39" s="1"/>
      <c r="D39" s="2" t="s">
        <v>174</v>
      </c>
      <c r="E39" s="1">
        <v>57</v>
      </c>
      <c r="F39" s="1" t="s">
        <v>4</v>
      </c>
      <c r="G39" s="2" t="s">
        <v>69</v>
      </c>
      <c r="H39" s="17">
        <v>0.0007936342592592592</v>
      </c>
      <c r="I39" s="17">
        <f t="shared" si="0"/>
        <v>0.000722207175925926</v>
      </c>
      <c r="J39" s="66">
        <f t="shared" si="1"/>
        <v>0.00011140162037037032</v>
      </c>
      <c r="K39" s="17"/>
    </row>
    <row r="40" spans="1:11" s="2" customFormat="1" ht="12.75" customHeight="1">
      <c r="A40" s="1">
        <v>13</v>
      </c>
      <c r="B40" s="1">
        <v>6</v>
      </c>
      <c r="C40" s="1"/>
      <c r="D40" s="2" t="s">
        <v>73</v>
      </c>
      <c r="E40" s="1">
        <v>53</v>
      </c>
      <c r="F40" s="1" t="s">
        <v>3</v>
      </c>
      <c r="G40" s="2" t="s">
        <v>74</v>
      </c>
      <c r="H40" s="17">
        <v>0.0008401620370370369</v>
      </c>
      <c r="I40" s="17">
        <f t="shared" si="0"/>
        <v>0.0007393425925925925</v>
      </c>
      <c r="J40" s="66">
        <f t="shared" si="1"/>
        <v>0.00012853703703703692</v>
      </c>
      <c r="K40" s="17"/>
    </row>
    <row r="41" spans="1:11" s="2" customFormat="1" ht="12.75" customHeight="1">
      <c r="A41" s="1">
        <v>14</v>
      </c>
      <c r="B41" s="1">
        <v>1</v>
      </c>
      <c r="C41" s="70">
        <v>2174</v>
      </c>
      <c r="D41" s="72" t="s">
        <v>60</v>
      </c>
      <c r="E41" s="30">
        <v>45</v>
      </c>
      <c r="F41" s="30" t="s">
        <v>14</v>
      </c>
      <c r="G41" s="41" t="s">
        <v>59</v>
      </c>
      <c r="H41" s="17">
        <v>0.0008879629629629629</v>
      </c>
      <c r="I41" s="17">
        <f t="shared" si="0"/>
        <v>0.0007547685185185184</v>
      </c>
      <c r="J41" s="66">
        <f t="shared" si="1"/>
        <v>0.00014396296296296282</v>
      </c>
      <c r="K41" s="3">
        <v>26</v>
      </c>
    </row>
    <row r="42" spans="1:11" s="2" customFormat="1" ht="12.75" customHeight="1">
      <c r="A42" s="1">
        <v>15</v>
      </c>
      <c r="B42" s="1">
        <v>9</v>
      </c>
      <c r="C42" s="70">
        <v>507</v>
      </c>
      <c r="D42" s="72" t="s">
        <v>80</v>
      </c>
      <c r="E42" s="30">
        <v>64</v>
      </c>
      <c r="F42" s="32" t="s">
        <v>5</v>
      </c>
      <c r="G42" s="31" t="s">
        <v>81</v>
      </c>
      <c r="H42" s="17">
        <v>0.0008112268518518517</v>
      </c>
      <c r="I42" s="17">
        <f t="shared" si="0"/>
        <v>0.0007625532407407406</v>
      </c>
      <c r="J42" s="66">
        <f t="shared" si="1"/>
        <v>0.000151747685185185</v>
      </c>
      <c r="K42" s="3">
        <v>24</v>
      </c>
    </row>
    <row r="43" spans="1:11" s="2" customFormat="1" ht="12.75" customHeight="1">
      <c r="A43" s="1"/>
      <c r="B43" s="1"/>
      <c r="C43" s="12"/>
      <c r="D43" s="6"/>
      <c r="E43" s="12"/>
      <c r="F43" s="12"/>
      <c r="G43" s="6"/>
      <c r="H43" s="13"/>
      <c r="I43" s="17"/>
      <c r="J43" s="66"/>
      <c r="K43" s="13"/>
    </row>
    <row r="44" spans="8:11" s="6" customFormat="1" ht="12.75">
      <c r="H44" s="13"/>
      <c r="I44" s="13"/>
      <c r="J44" s="67"/>
      <c r="K44" s="13"/>
    </row>
    <row r="45" spans="2:11" s="2" customFormat="1" ht="12.75">
      <c r="B45" s="8" t="s">
        <v>49</v>
      </c>
      <c r="C45" s="8"/>
      <c r="D45" s="8"/>
      <c r="E45" s="6"/>
      <c r="F45" s="6"/>
      <c r="G45" s="6"/>
      <c r="H45" s="13"/>
      <c r="I45" s="13"/>
      <c r="J45" s="67"/>
      <c r="K45" s="13"/>
    </row>
    <row r="46" spans="1:11" s="2" customFormat="1" ht="12.75">
      <c r="A46" s="6"/>
      <c r="B46" s="6"/>
      <c r="C46" s="6"/>
      <c r="D46" s="6"/>
      <c r="E46" s="6"/>
      <c r="F46" s="6"/>
      <c r="G46" s="6"/>
      <c r="H46" s="13"/>
      <c r="I46" s="13"/>
      <c r="J46" s="67"/>
      <c r="K46" s="13"/>
    </row>
    <row r="47" spans="1:11" s="2" customFormat="1" ht="12.75">
      <c r="A47" s="19" t="s">
        <v>0</v>
      </c>
      <c r="B47" s="19" t="s">
        <v>42</v>
      </c>
      <c r="C47" s="19" t="s">
        <v>45</v>
      </c>
      <c r="D47" s="20" t="s">
        <v>43</v>
      </c>
      <c r="E47" s="21" t="s">
        <v>44</v>
      </c>
      <c r="F47" s="19" t="s">
        <v>48</v>
      </c>
      <c r="G47" s="20" t="s">
        <v>1</v>
      </c>
      <c r="H47" s="27" t="s">
        <v>188</v>
      </c>
      <c r="I47" s="22" t="s">
        <v>46</v>
      </c>
      <c r="J47" s="65" t="s">
        <v>190</v>
      </c>
      <c r="K47" s="19" t="s">
        <v>2</v>
      </c>
    </row>
    <row r="48" spans="1:11" s="2" customFormat="1" ht="12.75">
      <c r="A48" s="6"/>
      <c r="B48" s="6"/>
      <c r="C48" s="6"/>
      <c r="D48" s="6"/>
      <c r="E48" s="6"/>
      <c r="F48" s="6"/>
      <c r="G48" s="6"/>
      <c r="H48" s="13"/>
      <c r="I48" s="17"/>
      <c r="J48" s="66"/>
      <c r="K48" s="12"/>
    </row>
    <row r="49" spans="1:11" s="2" customFormat="1" ht="12.75">
      <c r="A49" s="1">
        <v>1</v>
      </c>
      <c r="B49" s="15">
        <v>33</v>
      </c>
      <c r="C49" s="28">
        <v>749</v>
      </c>
      <c r="D49" s="33" t="s">
        <v>104</v>
      </c>
      <c r="E49" s="28">
        <v>48</v>
      </c>
      <c r="F49" s="28" t="s">
        <v>17</v>
      </c>
      <c r="G49" s="33" t="s">
        <v>76</v>
      </c>
      <c r="H49" s="13">
        <v>0.0006346064814814814</v>
      </c>
      <c r="I49" s="13">
        <f aca="true" t="shared" si="2" ref="I49:I76">IF(F49="b6",H49*1,IF(F49="b7",H49*0.99,IF(F49="b8",H49*0.97,IF(F49="b9",H49*0.94,IF(F49="b10",H49*0.91,IF(F49="b11",H49*0.88,IF(F49="b12",H49*0.85,H49)))))))</f>
        <v>0.0006282604166666666</v>
      </c>
      <c r="J49" s="66">
        <f>I49-$I$49</f>
        <v>0</v>
      </c>
      <c r="K49" s="3">
        <v>100</v>
      </c>
    </row>
    <row r="50" spans="1:11" s="2" customFormat="1" ht="12.75">
      <c r="A50" s="1">
        <v>2</v>
      </c>
      <c r="B50" s="15">
        <v>24</v>
      </c>
      <c r="C50" s="30">
        <v>1968</v>
      </c>
      <c r="D50" s="50" t="s">
        <v>93</v>
      </c>
      <c r="E50" s="30">
        <v>39</v>
      </c>
      <c r="F50" s="30" t="s">
        <v>19</v>
      </c>
      <c r="G50" s="52" t="s">
        <v>64</v>
      </c>
      <c r="H50" s="13">
        <v>0.0006752314814814815</v>
      </c>
      <c r="I50" s="13">
        <f t="shared" si="2"/>
        <v>0.0006347175925925925</v>
      </c>
      <c r="J50" s="66">
        <f aca="true" t="shared" si="3" ref="J50:J76">I50-$I$49</f>
        <v>6.457175925925923E-06</v>
      </c>
      <c r="K50" s="3">
        <v>80</v>
      </c>
    </row>
    <row r="51" spans="1:11" s="2" customFormat="1" ht="12.75">
      <c r="A51" s="1">
        <v>3</v>
      </c>
      <c r="B51" s="15">
        <v>42</v>
      </c>
      <c r="C51" s="30">
        <v>636</v>
      </c>
      <c r="D51" s="50" t="s">
        <v>116</v>
      </c>
      <c r="E51" s="30">
        <v>53</v>
      </c>
      <c r="F51" s="30" t="s">
        <v>15</v>
      </c>
      <c r="G51" s="50" t="s">
        <v>64</v>
      </c>
      <c r="H51" s="13">
        <v>0.0006350694444444444</v>
      </c>
      <c r="I51" s="13">
        <f t="shared" si="2"/>
        <v>0.0006350694444444444</v>
      </c>
      <c r="J51" s="66">
        <f t="shared" si="3"/>
        <v>6.809027777777781E-06</v>
      </c>
      <c r="K51" s="3">
        <v>60</v>
      </c>
    </row>
    <row r="52" spans="1:11" s="2" customFormat="1" ht="12.75">
      <c r="A52" s="1">
        <v>4</v>
      </c>
      <c r="B52" s="15">
        <v>43</v>
      </c>
      <c r="C52" s="30">
        <v>639</v>
      </c>
      <c r="D52" s="50" t="s">
        <v>117</v>
      </c>
      <c r="E52" s="30">
        <v>52</v>
      </c>
      <c r="F52" s="30" t="s">
        <v>15</v>
      </c>
      <c r="G52" s="52" t="s">
        <v>64</v>
      </c>
      <c r="H52" s="13">
        <v>0.000641550925925926</v>
      </c>
      <c r="I52" s="13">
        <f t="shared" si="2"/>
        <v>0.000641550925925926</v>
      </c>
      <c r="J52" s="66">
        <f t="shared" si="3"/>
        <v>1.3290509259259332E-05</v>
      </c>
      <c r="K52" s="3">
        <v>50</v>
      </c>
    </row>
    <row r="53" spans="1:11" s="2" customFormat="1" ht="12.75">
      <c r="A53" s="1">
        <v>5</v>
      </c>
      <c r="B53" s="15">
        <v>44</v>
      </c>
      <c r="C53" s="30">
        <v>755</v>
      </c>
      <c r="D53" s="50" t="s">
        <v>16</v>
      </c>
      <c r="E53" s="30">
        <v>53</v>
      </c>
      <c r="F53" s="30" t="s">
        <v>15</v>
      </c>
      <c r="G53" s="52" t="s">
        <v>70</v>
      </c>
      <c r="H53" s="13">
        <v>0.0006586805555555555</v>
      </c>
      <c r="I53" s="13">
        <f t="shared" si="2"/>
        <v>0.0006586805555555555</v>
      </c>
      <c r="J53" s="66">
        <f t="shared" si="3"/>
        <v>3.0420138888888858E-05</v>
      </c>
      <c r="K53" s="3">
        <v>45</v>
      </c>
    </row>
    <row r="54" spans="1:10" s="2" customFormat="1" ht="12.75">
      <c r="A54" s="1">
        <v>6</v>
      </c>
      <c r="B54" s="15">
        <v>32</v>
      </c>
      <c r="C54" s="1"/>
      <c r="D54" s="39" t="s">
        <v>103</v>
      </c>
      <c r="E54" s="1">
        <v>41</v>
      </c>
      <c r="F54" s="1" t="s">
        <v>18</v>
      </c>
      <c r="G54" s="51" t="s">
        <v>175</v>
      </c>
      <c r="H54" s="13">
        <v>0.0006928240740740741</v>
      </c>
      <c r="I54" s="13">
        <f t="shared" si="2"/>
        <v>0.0006720393518518518</v>
      </c>
      <c r="J54" s="66">
        <f t="shared" si="3"/>
        <v>4.377893518518522E-05</v>
      </c>
    </row>
    <row r="55" spans="1:11" s="2" customFormat="1" ht="12.75">
      <c r="A55" s="1">
        <v>7</v>
      </c>
      <c r="B55" s="15">
        <v>46</v>
      </c>
      <c r="C55" s="30">
        <v>632</v>
      </c>
      <c r="D55" s="50" t="s">
        <v>119</v>
      </c>
      <c r="E55" s="30">
        <v>53</v>
      </c>
      <c r="F55" s="30" t="s">
        <v>15</v>
      </c>
      <c r="G55" s="52" t="s">
        <v>64</v>
      </c>
      <c r="H55" s="13">
        <v>0.0006721064814814814</v>
      </c>
      <c r="I55" s="13">
        <f t="shared" si="2"/>
        <v>0.0006721064814814814</v>
      </c>
      <c r="J55" s="66">
        <f t="shared" si="3"/>
        <v>4.384606481481481E-05</v>
      </c>
      <c r="K55" s="3">
        <v>40</v>
      </c>
    </row>
    <row r="56" spans="1:11" s="2" customFormat="1" ht="12.75">
      <c r="A56" s="1">
        <v>8</v>
      </c>
      <c r="B56" s="15">
        <v>27</v>
      </c>
      <c r="C56" s="37">
        <v>1466</v>
      </c>
      <c r="D56" s="50" t="s">
        <v>97</v>
      </c>
      <c r="E56" s="30">
        <v>41</v>
      </c>
      <c r="F56" s="37" t="s">
        <v>18</v>
      </c>
      <c r="G56" s="52" t="s">
        <v>68</v>
      </c>
      <c r="H56" s="13">
        <v>0.0006991898148148148</v>
      </c>
      <c r="I56" s="13">
        <f t="shared" si="2"/>
        <v>0.0006782141203703704</v>
      </c>
      <c r="J56" s="66">
        <f t="shared" si="3"/>
        <v>4.995370370370375E-05</v>
      </c>
      <c r="K56" s="3">
        <v>36</v>
      </c>
    </row>
    <row r="57" spans="1:11" s="2" customFormat="1" ht="12.75">
      <c r="A57" s="1">
        <v>9</v>
      </c>
      <c r="B57" s="15">
        <v>45</v>
      </c>
      <c r="C57" s="37">
        <v>2383</v>
      </c>
      <c r="D57" s="50" t="s">
        <v>118</v>
      </c>
      <c r="E57" s="30">
        <v>52</v>
      </c>
      <c r="F57" s="37" t="s">
        <v>15</v>
      </c>
      <c r="G57" s="52" t="s">
        <v>109</v>
      </c>
      <c r="H57" s="13">
        <v>0.0006843750000000001</v>
      </c>
      <c r="I57" s="13">
        <f t="shared" si="2"/>
        <v>0.0006843750000000001</v>
      </c>
      <c r="J57" s="66">
        <f t="shared" si="3"/>
        <v>5.611458333333347E-05</v>
      </c>
      <c r="K57" s="3">
        <v>32</v>
      </c>
    </row>
    <row r="58" spans="1:11" s="2" customFormat="1" ht="12.75">
      <c r="A58" s="1">
        <v>10</v>
      </c>
      <c r="B58" s="15">
        <v>22</v>
      </c>
      <c r="C58" s="30">
        <v>1146</v>
      </c>
      <c r="D58" s="50" t="s">
        <v>90</v>
      </c>
      <c r="E58" s="30">
        <v>33</v>
      </c>
      <c r="F58" s="30" t="s">
        <v>20</v>
      </c>
      <c r="G58" s="50" t="s">
        <v>91</v>
      </c>
      <c r="H58" s="13">
        <v>0.0007585648148148148</v>
      </c>
      <c r="I58" s="13">
        <f t="shared" si="2"/>
        <v>0.0006902939814814815</v>
      </c>
      <c r="J58" s="66">
        <f t="shared" si="3"/>
        <v>6.20335648148149E-05</v>
      </c>
      <c r="K58" s="3">
        <v>29</v>
      </c>
    </row>
    <row r="59" spans="1:10" s="2" customFormat="1" ht="12.75">
      <c r="A59" s="1">
        <v>11</v>
      </c>
      <c r="B59" s="15">
        <v>40</v>
      </c>
      <c r="C59" s="1"/>
      <c r="D59" s="39" t="s">
        <v>113</v>
      </c>
      <c r="E59" s="1">
        <v>49</v>
      </c>
      <c r="F59" s="1" t="s">
        <v>17</v>
      </c>
      <c r="G59" s="51" t="s">
        <v>114</v>
      </c>
      <c r="H59" s="13">
        <v>0.0006998842592592594</v>
      </c>
      <c r="I59" s="13">
        <f t="shared" si="2"/>
        <v>0.0006928854166666667</v>
      </c>
      <c r="J59" s="66">
        <f t="shared" si="3"/>
        <v>6.462500000000012E-05</v>
      </c>
    </row>
    <row r="60" spans="1:11" s="2" customFormat="1" ht="12.75">
      <c r="A60" s="1">
        <v>12</v>
      </c>
      <c r="B60" s="15">
        <v>47</v>
      </c>
      <c r="C60" s="30">
        <v>1523</v>
      </c>
      <c r="D60" s="31" t="s">
        <v>120</v>
      </c>
      <c r="E60" s="30">
        <v>52</v>
      </c>
      <c r="F60" s="30" t="s">
        <v>15</v>
      </c>
      <c r="G60" s="31" t="s">
        <v>67</v>
      </c>
      <c r="H60" s="13">
        <v>0.000703587962962963</v>
      </c>
      <c r="I60" s="13">
        <f t="shared" si="2"/>
        <v>0.000703587962962963</v>
      </c>
      <c r="J60" s="66">
        <f t="shared" si="3"/>
        <v>7.532754629629643E-05</v>
      </c>
      <c r="K60" s="3">
        <v>26</v>
      </c>
    </row>
    <row r="61" spans="1:11" s="2" customFormat="1" ht="12.75">
      <c r="A61" s="1">
        <v>13</v>
      </c>
      <c r="B61" s="15">
        <v>29</v>
      </c>
      <c r="C61" s="30">
        <v>1242</v>
      </c>
      <c r="D61" s="50" t="s">
        <v>99</v>
      </c>
      <c r="E61" s="30">
        <v>44</v>
      </c>
      <c r="F61" s="30" t="s">
        <v>18</v>
      </c>
      <c r="G61" s="52" t="s">
        <v>100</v>
      </c>
      <c r="H61" s="13">
        <v>0.000727199074074074</v>
      </c>
      <c r="I61" s="13">
        <f t="shared" si="2"/>
        <v>0.0007053831018518518</v>
      </c>
      <c r="J61" s="66">
        <f t="shared" si="3"/>
        <v>7.712268518518517E-05</v>
      </c>
      <c r="K61" s="3">
        <v>24</v>
      </c>
    </row>
    <row r="62" spans="1:11" s="2" customFormat="1" ht="12.75">
      <c r="A62" s="1">
        <v>14</v>
      </c>
      <c r="B62" s="15">
        <v>39</v>
      </c>
      <c r="C62" s="30">
        <v>2414</v>
      </c>
      <c r="D62" s="50" t="s">
        <v>111</v>
      </c>
      <c r="E62" s="30">
        <v>48</v>
      </c>
      <c r="F62" s="30" t="s">
        <v>17</v>
      </c>
      <c r="G62" s="52" t="s">
        <v>112</v>
      </c>
      <c r="H62" s="13">
        <v>0.0007133101851851852</v>
      </c>
      <c r="I62" s="13">
        <f t="shared" si="2"/>
        <v>0.0007061770833333334</v>
      </c>
      <c r="J62" s="66">
        <f t="shared" si="3"/>
        <v>7.791666666666678E-05</v>
      </c>
      <c r="K62" s="3">
        <v>22</v>
      </c>
    </row>
    <row r="63" spans="1:10" s="2" customFormat="1" ht="12.75">
      <c r="A63" s="1">
        <v>15</v>
      </c>
      <c r="B63" s="15">
        <v>41</v>
      </c>
      <c r="C63" s="1"/>
      <c r="D63" s="39" t="s">
        <v>115</v>
      </c>
      <c r="E63" s="1">
        <v>50</v>
      </c>
      <c r="F63" s="1" t="s">
        <v>17</v>
      </c>
      <c r="G63" s="39" t="s">
        <v>162</v>
      </c>
      <c r="H63" s="13">
        <v>0.0007199074074074074</v>
      </c>
      <c r="I63" s="13">
        <f t="shared" si="2"/>
        <v>0.0007127083333333333</v>
      </c>
      <c r="J63" s="66">
        <f t="shared" si="3"/>
        <v>8.44479166666667E-05</v>
      </c>
    </row>
    <row r="64" spans="1:11" s="2" customFormat="1" ht="12.75">
      <c r="A64" s="1">
        <v>16</v>
      </c>
      <c r="B64" s="15">
        <v>28</v>
      </c>
      <c r="C64" s="30">
        <v>1972</v>
      </c>
      <c r="D64" s="50" t="s">
        <v>98</v>
      </c>
      <c r="E64" s="30">
        <v>42</v>
      </c>
      <c r="F64" s="30" t="s">
        <v>18</v>
      </c>
      <c r="G64" s="50" t="s">
        <v>68</v>
      </c>
      <c r="H64" s="13">
        <v>0.0007349537037037037</v>
      </c>
      <c r="I64" s="13">
        <f t="shared" si="2"/>
        <v>0.0007129050925925926</v>
      </c>
      <c r="J64" s="66">
        <f t="shared" si="3"/>
        <v>8.464467592592595E-05</v>
      </c>
      <c r="K64" s="3">
        <v>20</v>
      </c>
    </row>
    <row r="65" spans="1:11" s="2" customFormat="1" ht="12.75">
      <c r="A65" s="1">
        <v>17</v>
      </c>
      <c r="B65" s="15">
        <v>31</v>
      </c>
      <c r="C65" s="28">
        <v>1243</v>
      </c>
      <c r="D65" s="33" t="s">
        <v>102</v>
      </c>
      <c r="E65" s="28">
        <v>45</v>
      </c>
      <c r="F65" s="28" t="s">
        <v>18</v>
      </c>
      <c r="G65" s="33" t="s">
        <v>87</v>
      </c>
      <c r="H65" s="13">
        <v>0.0007399305555555556</v>
      </c>
      <c r="I65" s="13">
        <f t="shared" si="2"/>
        <v>0.000717732638888889</v>
      </c>
      <c r="J65" s="66">
        <f t="shared" si="3"/>
        <v>8.947222222222234E-05</v>
      </c>
      <c r="K65" s="3">
        <v>18</v>
      </c>
    </row>
    <row r="66" spans="1:11" s="2" customFormat="1" ht="12.75">
      <c r="A66" s="1">
        <v>18</v>
      </c>
      <c r="B66" s="15">
        <v>37</v>
      </c>
      <c r="C66" s="28">
        <v>2385</v>
      </c>
      <c r="D66" s="33" t="s">
        <v>108</v>
      </c>
      <c r="E66" s="28">
        <v>47</v>
      </c>
      <c r="F66" s="28" t="s">
        <v>17</v>
      </c>
      <c r="G66" s="33" t="s">
        <v>109</v>
      </c>
      <c r="H66" s="13">
        <v>0.0007320601851851853</v>
      </c>
      <c r="I66" s="13">
        <f t="shared" si="2"/>
        <v>0.0007247395833333334</v>
      </c>
      <c r="J66" s="66">
        <f t="shared" si="3"/>
        <v>9.64791666666668E-05</v>
      </c>
      <c r="K66" s="3">
        <v>16</v>
      </c>
    </row>
    <row r="67" spans="1:11" s="2" customFormat="1" ht="12.75">
      <c r="A67" s="1">
        <v>19</v>
      </c>
      <c r="B67" s="15">
        <v>30</v>
      </c>
      <c r="C67" s="30">
        <v>428</v>
      </c>
      <c r="D67" s="50" t="s">
        <v>101</v>
      </c>
      <c r="E67" s="30">
        <v>42</v>
      </c>
      <c r="F67" s="30" t="s">
        <v>18</v>
      </c>
      <c r="G67" s="52" t="s">
        <v>65</v>
      </c>
      <c r="H67" s="13">
        <v>0.0007502314814814815</v>
      </c>
      <c r="I67" s="13">
        <f t="shared" si="2"/>
        <v>0.000727724537037037</v>
      </c>
      <c r="J67" s="66">
        <f t="shared" si="3"/>
        <v>9.946412037037042E-05</v>
      </c>
      <c r="K67" s="3">
        <v>15</v>
      </c>
    </row>
    <row r="68" spans="1:11" s="2" customFormat="1" ht="12.75">
      <c r="A68" s="1">
        <v>20</v>
      </c>
      <c r="B68" s="15">
        <v>34</v>
      </c>
      <c r="C68" s="28">
        <v>1606</v>
      </c>
      <c r="D68" s="33" t="s">
        <v>105</v>
      </c>
      <c r="E68" s="28">
        <v>46</v>
      </c>
      <c r="F68" s="28" t="s">
        <v>17</v>
      </c>
      <c r="G68" s="33" t="s">
        <v>67</v>
      </c>
      <c r="H68" s="13">
        <v>0.0007378472222222222</v>
      </c>
      <c r="I68" s="13">
        <f t="shared" si="2"/>
        <v>0.00073046875</v>
      </c>
      <c r="J68" s="66">
        <f t="shared" si="3"/>
        <v>0.00010220833333333338</v>
      </c>
      <c r="K68" s="3">
        <v>14</v>
      </c>
    </row>
    <row r="69" spans="1:11" s="2" customFormat="1" ht="12.75">
      <c r="A69" s="1">
        <v>21</v>
      </c>
      <c r="B69" s="15">
        <v>21</v>
      </c>
      <c r="C69" s="30">
        <v>2128</v>
      </c>
      <c r="D69" s="50" t="s">
        <v>88</v>
      </c>
      <c r="E69" s="30">
        <v>25</v>
      </c>
      <c r="F69" s="30" t="s">
        <v>21</v>
      </c>
      <c r="G69" s="50" t="s">
        <v>89</v>
      </c>
      <c r="H69" s="13">
        <v>0.0008644675925925925</v>
      </c>
      <c r="I69" s="13">
        <f t="shared" si="2"/>
        <v>0.0007347974537037035</v>
      </c>
      <c r="J69" s="66">
        <f t="shared" si="3"/>
        <v>0.00010653703703703693</v>
      </c>
      <c r="K69" s="3">
        <v>13</v>
      </c>
    </row>
    <row r="70" spans="1:11" s="2" customFormat="1" ht="12.75">
      <c r="A70" s="1">
        <v>22</v>
      </c>
      <c r="B70" s="15">
        <v>25</v>
      </c>
      <c r="C70" s="30">
        <v>1467</v>
      </c>
      <c r="D70" s="50" t="s">
        <v>94</v>
      </c>
      <c r="E70" s="30">
        <v>38</v>
      </c>
      <c r="F70" s="30" t="s">
        <v>19</v>
      </c>
      <c r="G70" s="50" t="s">
        <v>68</v>
      </c>
      <c r="H70" s="13">
        <v>0.0008063657407407407</v>
      </c>
      <c r="I70" s="13">
        <f t="shared" si="2"/>
        <v>0.0007579837962962962</v>
      </c>
      <c r="J70" s="66">
        <f t="shared" si="3"/>
        <v>0.0001297233796296296</v>
      </c>
      <c r="K70" s="3">
        <v>12</v>
      </c>
    </row>
    <row r="71" spans="1:10" s="2" customFormat="1" ht="12.75">
      <c r="A71" s="1">
        <v>23</v>
      </c>
      <c r="B71" s="15">
        <v>48</v>
      </c>
      <c r="C71" s="1"/>
      <c r="D71" s="39" t="s">
        <v>121</v>
      </c>
      <c r="E71" s="1">
        <v>55</v>
      </c>
      <c r="F71" s="1" t="s">
        <v>15</v>
      </c>
      <c r="G71" s="53" t="s">
        <v>122</v>
      </c>
      <c r="H71" s="13">
        <v>0.0007626157407407408</v>
      </c>
      <c r="I71" s="13">
        <f t="shared" si="2"/>
        <v>0.0007626157407407408</v>
      </c>
      <c r="J71" s="66">
        <f t="shared" si="3"/>
        <v>0.00013435532407407417</v>
      </c>
    </row>
    <row r="72" spans="1:11" s="2" customFormat="1" ht="12.75">
      <c r="A72" s="1">
        <v>24</v>
      </c>
      <c r="B72" s="15">
        <v>49</v>
      </c>
      <c r="C72" s="37">
        <v>635</v>
      </c>
      <c r="D72" s="33" t="s">
        <v>96</v>
      </c>
      <c r="E72" s="28">
        <v>39</v>
      </c>
      <c r="F72" s="28" t="s">
        <v>19</v>
      </c>
      <c r="G72" s="33" t="s">
        <v>64</v>
      </c>
      <c r="H72" s="13">
        <v>0.0008244212962962963</v>
      </c>
      <c r="I72" s="13">
        <f t="shared" si="2"/>
        <v>0.0007749560185185185</v>
      </c>
      <c r="J72" s="66">
        <f t="shared" si="3"/>
        <v>0.00014669560185185185</v>
      </c>
      <c r="K72" s="3">
        <v>11</v>
      </c>
    </row>
    <row r="73" spans="1:11" s="2" customFormat="1" ht="12.75">
      <c r="A73" s="1">
        <v>25</v>
      </c>
      <c r="B73" s="15">
        <v>35</v>
      </c>
      <c r="C73" s="28">
        <v>1974</v>
      </c>
      <c r="D73" s="33" t="s">
        <v>106</v>
      </c>
      <c r="E73" s="28">
        <v>48</v>
      </c>
      <c r="F73" s="28" t="s">
        <v>17</v>
      </c>
      <c r="G73" s="33" t="s">
        <v>68</v>
      </c>
      <c r="H73" s="13">
        <v>0.0007952546296296297</v>
      </c>
      <c r="I73" s="13">
        <f t="shared" si="2"/>
        <v>0.0007873020833333334</v>
      </c>
      <c r="J73" s="66">
        <f t="shared" si="3"/>
        <v>0.00015904166666666681</v>
      </c>
      <c r="K73" s="3">
        <v>10</v>
      </c>
    </row>
    <row r="74" spans="1:11" s="2" customFormat="1" ht="12.75">
      <c r="A74" s="1">
        <v>26</v>
      </c>
      <c r="B74" s="15">
        <v>36</v>
      </c>
      <c r="C74" s="30">
        <v>1465</v>
      </c>
      <c r="D74" s="50" t="s">
        <v>107</v>
      </c>
      <c r="E74" s="30">
        <v>50</v>
      </c>
      <c r="F74" s="30" t="s">
        <v>17</v>
      </c>
      <c r="G74" s="50" t="s">
        <v>68</v>
      </c>
      <c r="H74" s="13">
        <v>0.0007993055555555556</v>
      </c>
      <c r="I74" s="13">
        <f t="shared" si="2"/>
        <v>0.0007913125</v>
      </c>
      <c r="J74" s="66">
        <f t="shared" si="3"/>
        <v>0.0001630520833333334</v>
      </c>
      <c r="K74" s="3">
        <v>9</v>
      </c>
    </row>
    <row r="75" spans="1:10" s="2" customFormat="1" ht="12.75">
      <c r="A75" s="1">
        <v>27</v>
      </c>
      <c r="B75" s="15">
        <v>23</v>
      </c>
      <c r="C75" s="1"/>
      <c r="D75" s="39" t="s">
        <v>92</v>
      </c>
      <c r="E75" s="1">
        <v>34</v>
      </c>
      <c r="F75" s="1" t="s">
        <v>20</v>
      </c>
      <c r="G75" s="51" t="s">
        <v>177</v>
      </c>
      <c r="H75" s="13">
        <v>0.0008703703703703704</v>
      </c>
      <c r="I75" s="13">
        <f t="shared" si="2"/>
        <v>0.0007920370370370371</v>
      </c>
      <c r="J75" s="66">
        <f t="shared" si="3"/>
        <v>0.00016377662037037044</v>
      </c>
    </row>
    <row r="76" spans="1:11" s="2" customFormat="1" ht="12.75">
      <c r="A76" s="1">
        <v>28</v>
      </c>
      <c r="B76" s="15">
        <v>26</v>
      </c>
      <c r="C76" s="37">
        <v>438</v>
      </c>
      <c r="D76" s="33" t="s">
        <v>95</v>
      </c>
      <c r="E76" s="28">
        <v>36</v>
      </c>
      <c r="F76" s="28" t="s">
        <v>19</v>
      </c>
      <c r="G76" s="33" t="s">
        <v>65</v>
      </c>
      <c r="H76" s="13">
        <v>0.0009126157407407407</v>
      </c>
      <c r="I76" s="13">
        <f t="shared" si="2"/>
        <v>0.0008578587962962962</v>
      </c>
      <c r="J76" s="66">
        <f t="shared" si="3"/>
        <v>0.00022959837962962962</v>
      </c>
      <c r="K76" s="3">
        <v>8</v>
      </c>
    </row>
    <row r="77" spans="1:11" s="2" customFormat="1" ht="12.75">
      <c r="A77" s="1"/>
      <c r="B77" s="15">
        <v>38</v>
      </c>
      <c r="C77" s="28">
        <v>505</v>
      </c>
      <c r="D77" s="33" t="s">
        <v>110</v>
      </c>
      <c r="E77" s="28">
        <v>48</v>
      </c>
      <c r="F77" s="28" t="s">
        <v>17</v>
      </c>
      <c r="G77" s="33" t="s">
        <v>81</v>
      </c>
      <c r="H77" s="13" t="s">
        <v>191</v>
      </c>
      <c r="I77" s="13"/>
      <c r="J77" s="66"/>
      <c r="K77" s="18"/>
    </row>
    <row r="78" spans="1:11" s="2" customFormat="1" ht="12.75">
      <c r="A78" s="1"/>
      <c r="B78" s="1"/>
      <c r="C78" s="1"/>
      <c r="E78" s="1"/>
      <c r="F78" s="1"/>
      <c r="H78" s="13"/>
      <c r="I78" s="13"/>
      <c r="J78" s="67"/>
      <c r="K78" s="13"/>
    </row>
    <row r="79" spans="8:11" s="6" customFormat="1" ht="12.75">
      <c r="H79" s="13"/>
      <c r="I79" s="13"/>
      <c r="J79" s="67"/>
      <c r="K79" s="13"/>
    </row>
    <row r="80" spans="2:11" s="6" customFormat="1" ht="12.75">
      <c r="B80" s="8" t="s">
        <v>47</v>
      </c>
      <c r="C80" s="8"/>
      <c r="D80" s="8"/>
      <c r="H80" s="13"/>
      <c r="I80" s="13"/>
      <c r="J80" s="67"/>
      <c r="K80" s="13"/>
    </row>
    <row r="81" spans="8:11" s="6" customFormat="1" ht="12.75">
      <c r="H81" s="13"/>
      <c r="I81" s="13"/>
      <c r="J81" s="67"/>
      <c r="K81" s="13"/>
    </row>
    <row r="82" spans="1:11" s="6" customFormat="1" ht="12.75">
      <c r="A82" s="19" t="s">
        <v>0</v>
      </c>
      <c r="B82" s="19" t="s">
        <v>42</v>
      </c>
      <c r="C82" s="19" t="s">
        <v>45</v>
      </c>
      <c r="D82" s="20" t="s">
        <v>43</v>
      </c>
      <c r="E82" s="21" t="s">
        <v>44</v>
      </c>
      <c r="F82" s="19" t="s">
        <v>45</v>
      </c>
      <c r="G82" s="20" t="s">
        <v>1</v>
      </c>
      <c r="H82" s="27" t="s">
        <v>188</v>
      </c>
      <c r="I82" s="22" t="s">
        <v>46</v>
      </c>
      <c r="J82" s="65" t="s">
        <v>190</v>
      </c>
      <c r="K82" s="19" t="s">
        <v>2</v>
      </c>
    </row>
    <row r="83" spans="8:11" s="6" customFormat="1" ht="12.75">
      <c r="H83" s="13"/>
      <c r="I83" s="13"/>
      <c r="J83" s="67"/>
      <c r="K83" s="12"/>
    </row>
    <row r="84" spans="1:11" s="2" customFormat="1" ht="12.75">
      <c r="A84" s="23">
        <v>1</v>
      </c>
      <c r="B84" s="1">
        <v>57</v>
      </c>
      <c r="C84" s="30">
        <v>1735</v>
      </c>
      <c r="D84" s="31" t="s">
        <v>134</v>
      </c>
      <c r="E84" s="30">
        <v>63</v>
      </c>
      <c r="F84" s="30" t="s">
        <v>10</v>
      </c>
      <c r="G84" s="31" t="s">
        <v>135</v>
      </c>
      <c r="H84" s="13">
        <v>0.0005855324074074074</v>
      </c>
      <c r="I84" s="13">
        <f aca="true" t="shared" si="4" ref="I84:I107">IF(F84="a1",H84*1,IF(F84="a2",H84*0.99,IF(F84="a3",H84*0.97,IF(F84="a4",H84*0.94,IF(F84="a5",H84*0.91,)))))</f>
        <v>0.0005504004629629629</v>
      </c>
      <c r="J84" s="66">
        <f>I84-$I$84</f>
        <v>0</v>
      </c>
      <c r="K84" s="3">
        <v>100</v>
      </c>
    </row>
    <row r="85" spans="1:10" s="2" customFormat="1" ht="12.75">
      <c r="A85" s="23">
        <v>2</v>
      </c>
      <c r="B85" s="1">
        <v>54</v>
      </c>
      <c r="C85" s="1"/>
      <c r="D85" s="2" t="s">
        <v>131</v>
      </c>
      <c r="E85" s="1">
        <v>59</v>
      </c>
      <c r="F85" s="1" t="s">
        <v>9</v>
      </c>
      <c r="G85" s="2" t="s">
        <v>132</v>
      </c>
      <c r="H85" s="13">
        <v>0.000619212962962963</v>
      </c>
      <c r="I85" s="13">
        <f t="shared" si="4"/>
        <v>0.0005634837962962964</v>
      </c>
      <c r="J85" s="66">
        <f aca="true" t="shared" si="5" ref="J85:J107">I85-$I$84</f>
        <v>1.308333333333348E-05</v>
      </c>
    </row>
    <row r="86" spans="1:11" s="6" customFormat="1" ht="12.75">
      <c r="A86" s="23">
        <v>3</v>
      </c>
      <c r="B86" s="1">
        <v>59</v>
      </c>
      <c r="C86" s="37">
        <v>631</v>
      </c>
      <c r="D86" s="36" t="s">
        <v>138</v>
      </c>
      <c r="E86" s="28">
        <v>62</v>
      </c>
      <c r="F86" s="28" t="s">
        <v>10</v>
      </c>
      <c r="G86" s="29" t="s">
        <v>64</v>
      </c>
      <c r="H86" s="13">
        <v>0.0006023148148148147</v>
      </c>
      <c r="I86" s="13">
        <f t="shared" si="4"/>
        <v>0.0005661759259259258</v>
      </c>
      <c r="J86" s="66">
        <f t="shared" si="5"/>
        <v>1.577546296296288E-05</v>
      </c>
      <c r="K86" s="3">
        <v>80</v>
      </c>
    </row>
    <row r="87" spans="1:10" s="6" customFormat="1" ht="12.75">
      <c r="A87" s="23">
        <v>4</v>
      </c>
      <c r="B87" s="1">
        <v>64</v>
      </c>
      <c r="C87" s="1"/>
      <c r="D87" s="2" t="s">
        <v>168</v>
      </c>
      <c r="E87" s="1">
        <v>63</v>
      </c>
      <c r="F87" s="1" t="s">
        <v>10</v>
      </c>
      <c r="G87" s="2" t="s">
        <v>124</v>
      </c>
      <c r="H87" s="13">
        <v>0.0006090277777777778</v>
      </c>
      <c r="I87" s="13">
        <f t="shared" si="4"/>
        <v>0.0005724861111111111</v>
      </c>
      <c r="J87" s="66">
        <f t="shared" si="5"/>
        <v>2.2085648148148138E-05</v>
      </c>
    </row>
    <row r="88" spans="1:11" s="6" customFormat="1" ht="12.75">
      <c r="A88" s="23">
        <v>5</v>
      </c>
      <c r="B88" s="1">
        <v>51</v>
      </c>
      <c r="C88" s="28">
        <v>2382</v>
      </c>
      <c r="D88" s="29" t="s">
        <v>125</v>
      </c>
      <c r="E88" s="28">
        <v>57</v>
      </c>
      <c r="F88" s="28" t="s">
        <v>9</v>
      </c>
      <c r="G88" s="29" t="s">
        <v>109</v>
      </c>
      <c r="H88" s="13">
        <v>0.0006313657407407406</v>
      </c>
      <c r="I88" s="13">
        <f t="shared" si="4"/>
        <v>0.000574542824074074</v>
      </c>
      <c r="J88" s="66">
        <f t="shared" si="5"/>
        <v>2.4142361111111066E-05</v>
      </c>
      <c r="K88" s="3">
        <v>60</v>
      </c>
    </row>
    <row r="89" spans="1:11" s="6" customFormat="1" ht="12.75">
      <c r="A89" s="23">
        <v>6</v>
      </c>
      <c r="B89" s="1">
        <v>73</v>
      </c>
      <c r="C89" s="30">
        <v>2150</v>
      </c>
      <c r="D89" s="31" t="s">
        <v>151</v>
      </c>
      <c r="E89" s="30">
        <v>73</v>
      </c>
      <c r="F89" s="32" t="s">
        <v>12</v>
      </c>
      <c r="G89" s="31" t="s">
        <v>152</v>
      </c>
      <c r="H89" s="13">
        <v>0.0005863425925925925</v>
      </c>
      <c r="I89" s="13">
        <f t="shared" si="4"/>
        <v>0.0005804791666666665</v>
      </c>
      <c r="J89" s="66">
        <f t="shared" si="5"/>
        <v>3.0078703703703604E-05</v>
      </c>
      <c r="K89" s="3">
        <v>50</v>
      </c>
    </row>
    <row r="90" spans="1:10" s="6" customFormat="1" ht="12.75">
      <c r="A90" s="23">
        <v>7</v>
      </c>
      <c r="B90" s="1">
        <v>69</v>
      </c>
      <c r="C90" s="1"/>
      <c r="D90" s="14" t="s">
        <v>169</v>
      </c>
      <c r="E90" s="1">
        <v>68</v>
      </c>
      <c r="F90" s="56" t="s">
        <v>11</v>
      </c>
      <c r="G90" s="6" t="s">
        <v>124</v>
      </c>
      <c r="H90" s="13">
        <v>0.0006042824074074074</v>
      </c>
      <c r="I90" s="13">
        <f t="shared" si="4"/>
        <v>0.0005861539351851852</v>
      </c>
      <c r="J90" s="66">
        <f t="shared" si="5"/>
        <v>3.5753472222222285E-05</v>
      </c>
    </row>
    <row r="91" spans="1:11" s="6" customFormat="1" ht="12.75">
      <c r="A91" s="23">
        <v>8</v>
      </c>
      <c r="B91" s="1">
        <v>58</v>
      </c>
      <c r="C91" s="30">
        <v>1821</v>
      </c>
      <c r="D91" s="31" t="s">
        <v>136</v>
      </c>
      <c r="E91" s="30">
        <v>63</v>
      </c>
      <c r="F91" s="32" t="s">
        <v>10</v>
      </c>
      <c r="G91" s="31" t="s">
        <v>137</v>
      </c>
      <c r="H91" s="13">
        <v>0.0006246527777777777</v>
      </c>
      <c r="I91" s="13">
        <f t="shared" si="4"/>
        <v>0.000587173611111111</v>
      </c>
      <c r="J91" s="66">
        <f t="shared" si="5"/>
        <v>3.677314814814808E-05</v>
      </c>
      <c r="K91" s="3">
        <v>45</v>
      </c>
    </row>
    <row r="92" spans="1:11" s="6" customFormat="1" ht="12.75">
      <c r="A92" s="23">
        <v>9</v>
      </c>
      <c r="B92" s="1">
        <v>52</v>
      </c>
      <c r="C92" s="30">
        <v>3028</v>
      </c>
      <c r="D92" s="31" t="s">
        <v>126</v>
      </c>
      <c r="E92" s="30">
        <v>58</v>
      </c>
      <c r="F92" s="30" t="s">
        <v>9</v>
      </c>
      <c r="G92" s="36" t="s">
        <v>123</v>
      </c>
      <c r="H92" s="13">
        <v>0.0006531250000000001</v>
      </c>
      <c r="I92" s="13">
        <f t="shared" si="4"/>
        <v>0.00059434375</v>
      </c>
      <c r="J92" s="66">
        <f t="shared" si="5"/>
        <v>4.3943287037037106E-05</v>
      </c>
      <c r="K92" s="3">
        <v>40</v>
      </c>
    </row>
    <row r="93" spans="1:10" s="6" customFormat="1" ht="12.75">
      <c r="A93" s="23">
        <v>10</v>
      </c>
      <c r="B93" s="1">
        <v>65</v>
      </c>
      <c r="C93" s="1"/>
      <c r="D93" s="2" t="s">
        <v>146</v>
      </c>
      <c r="E93" s="1">
        <v>65</v>
      </c>
      <c r="F93" s="55" t="s">
        <v>10</v>
      </c>
      <c r="G93" s="14" t="s">
        <v>147</v>
      </c>
      <c r="H93" s="13">
        <v>0.0006362268518518519</v>
      </c>
      <c r="I93" s="13">
        <f t="shared" si="4"/>
        <v>0.0005980532407407408</v>
      </c>
      <c r="J93" s="66">
        <f t="shared" si="5"/>
        <v>4.765277777777786E-05</v>
      </c>
    </row>
    <row r="94" spans="1:11" s="6" customFormat="1" ht="12.75">
      <c r="A94" s="23">
        <v>11</v>
      </c>
      <c r="B94" s="1">
        <v>72</v>
      </c>
      <c r="C94" s="30">
        <v>1163</v>
      </c>
      <c r="D94" s="31" t="s">
        <v>149</v>
      </c>
      <c r="E94" s="30">
        <v>73</v>
      </c>
      <c r="F94" s="30" t="s">
        <v>12</v>
      </c>
      <c r="G94" s="31" t="s">
        <v>150</v>
      </c>
      <c r="H94" s="13">
        <v>0.0006063657407407408</v>
      </c>
      <c r="I94" s="13">
        <f t="shared" si="4"/>
        <v>0.0006003020833333333</v>
      </c>
      <c r="J94" s="66">
        <f t="shared" si="5"/>
        <v>4.99016203703704E-05</v>
      </c>
      <c r="K94" s="3">
        <v>36</v>
      </c>
    </row>
    <row r="95" spans="1:10" s="6" customFormat="1" ht="12.75">
      <c r="A95" s="23">
        <v>12</v>
      </c>
      <c r="B95" s="1">
        <v>70</v>
      </c>
      <c r="C95" s="1"/>
      <c r="D95" s="2" t="s">
        <v>171</v>
      </c>
      <c r="E95" s="1">
        <v>66</v>
      </c>
      <c r="F95" s="1" t="s">
        <v>11</v>
      </c>
      <c r="G95" s="2" t="s">
        <v>172</v>
      </c>
      <c r="H95" s="13">
        <v>0.0006215277777777778</v>
      </c>
      <c r="I95" s="13">
        <f t="shared" si="4"/>
        <v>0.0006028819444444444</v>
      </c>
      <c r="J95" s="66">
        <f t="shared" si="5"/>
        <v>5.2481481481481476E-05</v>
      </c>
    </row>
    <row r="96" spans="1:10" s="6" customFormat="1" ht="12.75">
      <c r="A96" s="23">
        <v>13</v>
      </c>
      <c r="B96" s="1">
        <v>56</v>
      </c>
      <c r="C96" s="1"/>
      <c r="D96" s="54" t="s">
        <v>180</v>
      </c>
      <c r="E96" s="55">
        <v>59</v>
      </c>
      <c r="F96" s="1" t="s">
        <v>9</v>
      </c>
      <c r="G96" s="16" t="s">
        <v>130</v>
      </c>
      <c r="H96" s="13">
        <v>0.0006641203703703704</v>
      </c>
      <c r="I96" s="13">
        <f t="shared" si="4"/>
        <v>0.000604349537037037</v>
      </c>
      <c r="J96" s="66">
        <f t="shared" si="5"/>
        <v>5.39490740740741E-05</v>
      </c>
    </row>
    <row r="97" spans="1:11" s="6" customFormat="1" ht="12.75">
      <c r="A97" s="23">
        <v>14</v>
      </c>
      <c r="B97" s="1">
        <v>68</v>
      </c>
      <c r="C97" s="30">
        <v>1280</v>
      </c>
      <c r="D97" s="31" t="s">
        <v>148</v>
      </c>
      <c r="E97" s="30">
        <v>67</v>
      </c>
      <c r="F97" s="40" t="s">
        <v>11</v>
      </c>
      <c r="G97" s="31" t="s">
        <v>83</v>
      </c>
      <c r="H97" s="13">
        <v>0.0006346064814814814</v>
      </c>
      <c r="I97" s="13">
        <f t="shared" si="4"/>
        <v>0.000615568287037037</v>
      </c>
      <c r="J97" s="66">
        <f t="shared" si="5"/>
        <v>6.516782407407404E-05</v>
      </c>
      <c r="K97" s="3">
        <v>32</v>
      </c>
    </row>
    <row r="98" spans="1:10" s="6" customFormat="1" ht="12.75">
      <c r="A98" s="23">
        <v>15</v>
      </c>
      <c r="B98" s="1">
        <v>63</v>
      </c>
      <c r="C98" s="1"/>
      <c r="D98" s="2" t="s">
        <v>144</v>
      </c>
      <c r="E98" s="1">
        <v>64</v>
      </c>
      <c r="F98" s="1" t="s">
        <v>10</v>
      </c>
      <c r="G98" s="2" t="s">
        <v>145</v>
      </c>
      <c r="H98" s="13">
        <v>0.0006574074074074073</v>
      </c>
      <c r="I98" s="13">
        <f t="shared" si="4"/>
        <v>0.0006179629629629628</v>
      </c>
      <c r="J98" s="66">
        <f t="shared" si="5"/>
        <v>6.756249999999991E-05</v>
      </c>
    </row>
    <row r="99" spans="1:10" s="6" customFormat="1" ht="12.75">
      <c r="A99" s="23">
        <v>16</v>
      </c>
      <c r="B99" s="1">
        <v>55</v>
      </c>
      <c r="C99" s="1"/>
      <c r="D99" s="2" t="s">
        <v>133</v>
      </c>
      <c r="E99" s="1">
        <v>56</v>
      </c>
      <c r="F99" s="1" t="s">
        <v>9</v>
      </c>
      <c r="G99" s="2" t="s">
        <v>65</v>
      </c>
      <c r="H99" s="13">
        <v>0.0006841435185185185</v>
      </c>
      <c r="I99" s="13">
        <f t="shared" si="4"/>
        <v>0.0006225706018518519</v>
      </c>
      <c r="J99" s="66">
        <f t="shared" si="5"/>
        <v>7.217013888888898E-05</v>
      </c>
    </row>
    <row r="100" spans="1:11" s="6" customFormat="1" ht="12.75">
      <c r="A100" s="23">
        <v>17</v>
      </c>
      <c r="B100" s="1">
        <v>75</v>
      </c>
      <c r="C100" s="30">
        <v>2850</v>
      </c>
      <c r="D100" s="31" t="s">
        <v>153</v>
      </c>
      <c r="E100" s="30">
        <v>80</v>
      </c>
      <c r="F100" s="32" t="s">
        <v>13</v>
      </c>
      <c r="G100" s="36" t="s">
        <v>109</v>
      </c>
      <c r="H100" s="13">
        <v>0.0006283564814814814</v>
      </c>
      <c r="I100" s="13">
        <f t="shared" si="4"/>
        <v>0.0006283564814814814</v>
      </c>
      <c r="J100" s="66">
        <f t="shared" si="5"/>
        <v>7.795601851851843E-05</v>
      </c>
      <c r="K100" s="3">
        <v>29</v>
      </c>
    </row>
    <row r="101" spans="1:11" s="6" customFormat="1" ht="12.75">
      <c r="A101" s="23">
        <v>18</v>
      </c>
      <c r="B101" s="1">
        <v>76</v>
      </c>
      <c r="C101" s="30">
        <v>2415</v>
      </c>
      <c r="D101" s="36" t="s">
        <v>154</v>
      </c>
      <c r="E101" s="37">
        <v>76</v>
      </c>
      <c r="F101" s="30" t="s">
        <v>13</v>
      </c>
      <c r="G101" s="35" t="s">
        <v>112</v>
      </c>
      <c r="H101" s="13">
        <v>0.0006289351851851852</v>
      </c>
      <c r="I101" s="13">
        <f t="shared" si="4"/>
        <v>0.0006289351851851852</v>
      </c>
      <c r="J101" s="66">
        <f t="shared" si="5"/>
        <v>7.853472222222224E-05</v>
      </c>
      <c r="K101" s="3">
        <v>26</v>
      </c>
    </row>
    <row r="102" spans="1:11" s="6" customFormat="1" ht="12.75">
      <c r="A102" s="23">
        <v>19</v>
      </c>
      <c r="B102" s="1">
        <v>53</v>
      </c>
      <c r="C102" s="30">
        <v>506</v>
      </c>
      <c r="D102" s="31" t="s">
        <v>127</v>
      </c>
      <c r="E102" s="30">
        <v>60</v>
      </c>
      <c r="F102" s="30" t="s">
        <v>9</v>
      </c>
      <c r="G102" s="31" t="s">
        <v>128</v>
      </c>
      <c r="H102" s="13">
        <v>0.0007034722222222221</v>
      </c>
      <c r="I102" s="13">
        <f t="shared" si="4"/>
        <v>0.0006401597222222221</v>
      </c>
      <c r="J102" s="66">
        <f t="shared" si="5"/>
        <v>8.975925925925915E-05</v>
      </c>
      <c r="K102" s="3">
        <v>24</v>
      </c>
    </row>
    <row r="103" spans="1:11" s="6" customFormat="1" ht="12.75">
      <c r="A103" s="23">
        <v>20</v>
      </c>
      <c r="B103" s="1">
        <v>62</v>
      </c>
      <c r="C103" s="37">
        <v>2129</v>
      </c>
      <c r="D103" s="36" t="s">
        <v>142</v>
      </c>
      <c r="E103" s="28">
        <v>62</v>
      </c>
      <c r="F103" s="28" t="s">
        <v>10</v>
      </c>
      <c r="G103" s="29" t="s">
        <v>143</v>
      </c>
      <c r="H103" s="13">
        <v>0.0006828703703703703</v>
      </c>
      <c r="I103" s="13">
        <f t="shared" si="4"/>
        <v>0.000641898148148148</v>
      </c>
      <c r="J103" s="66">
        <f t="shared" si="5"/>
        <v>9.149768518518502E-05</v>
      </c>
      <c r="K103" s="3">
        <v>22</v>
      </c>
    </row>
    <row r="104" spans="1:10" s="6" customFormat="1" ht="12.75">
      <c r="A104" s="23">
        <v>21</v>
      </c>
      <c r="B104" s="1">
        <v>67</v>
      </c>
      <c r="C104" s="1"/>
      <c r="D104" s="14" t="s">
        <v>176</v>
      </c>
      <c r="E104" s="1">
        <v>61</v>
      </c>
      <c r="F104" s="1" t="s">
        <v>10</v>
      </c>
      <c r="G104" s="2" t="s">
        <v>135</v>
      </c>
      <c r="H104" s="13">
        <v>0.0007273148148148148</v>
      </c>
      <c r="I104" s="13">
        <f t="shared" si="4"/>
        <v>0.0006836759259259258</v>
      </c>
      <c r="J104" s="66">
        <f t="shared" si="5"/>
        <v>0.00013327546296296286</v>
      </c>
    </row>
    <row r="105" spans="1:11" s="6" customFormat="1" ht="12.75">
      <c r="A105" s="23">
        <v>22</v>
      </c>
      <c r="B105" s="1">
        <v>61</v>
      </c>
      <c r="C105" s="30">
        <v>628</v>
      </c>
      <c r="D105" s="31" t="s">
        <v>140</v>
      </c>
      <c r="E105" s="30">
        <v>62</v>
      </c>
      <c r="F105" s="40" t="s">
        <v>10</v>
      </c>
      <c r="G105" s="31" t="s">
        <v>141</v>
      </c>
      <c r="H105" s="13">
        <v>0.0007407407407407407</v>
      </c>
      <c r="I105" s="13">
        <f t="shared" si="4"/>
        <v>0.0006962962962962962</v>
      </c>
      <c r="J105" s="66">
        <f t="shared" si="5"/>
        <v>0.00014589583333333327</v>
      </c>
      <c r="K105" s="3">
        <v>20</v>
      </c>
    </row>
    <row r="106" spans="1:10" s="6" customFormat="1" ht="12.75">
      <c r="A106" s="23">
        <v>23</v>
      </c>
      <c r="B106" s="1">
        <v>71</v>
      </c>
      <c r="C106" s="1"/>
      <c r="D106" s="2" t="s">
        <v>184</v>
      </c>
      <c r="E106" s="1">
        <v>68</v>
      </c>
      <c r="F106" s="1" t="s">
        <v>11</v>
      </c>
      <c r="G106" s="2" t="s">
        <v>185</v>
      </c>
      <c r="H106" s="13">
        <v>0.0007277777777777778</v>
      </c>
      <c r="I106" s="13">
        <f t="shared" si="4"/>
        <v>0.0007059444444444445</v>
      </c>
      <c r="J106" s="66">
        <f t="shared" si="5"/>
        <v>0.00015554398148148155</v>
      </c>
    </row>
    <row r="107" spans="1:10" s="6" customFormat="1" ht="12.75">
      <c r="A107" s="23">
        <v>24</v>
      </c>
      <c r="B107" s="1">
        <v>74</v>
      </c>
      <c r="C107" s="1"/>
      <c r="D107" s="2" t="s">
        <v>182</v>
      </c>
      <c r="E107" s="1">
        <v>75</v>
      </c>
      <c r="F107" s="1" t="s">
        <v>12</v>
      </c>
      <c r="G107" s="2" t="s">
        <v>183</v>
      </c>
      <c r="H107" s="13">
        <v>0.0007659722222222221</v>
      </c>
      <c r="I107" s="13">
        <f t="shared" si="4"/>
        <v>0.0007583124999999999</v>
      </c>
      <c r="J107" s="66">
        <f t="shared" si="5"/>
        <v>0.00020791203703703694</v>
      </c>
    </row>
    <row r="108" spans="1:11" s="6" customFormat="1" ht="12.75">
      <c r="A108" s="23"/>
      <c r="B108" s="1">
        <v>60</v>
      </c>
      <c r="C108" s="30">
        <v>633</v>
      </c>
      <c r="D108" s="36" t="s">
        <v>139</v>
      </c>
      <c r="E108" s="30">
        <v>62</v>
      </c>
      <c r="F108" s="30" t="s">
        <v>10</v>
      </c>
      <c r="G108" s="36" t="s">
        <v>64</v>
      </c>
      <c r="H108" s="13" t="s">
        <v>191</v>
      </c>
      <c r="I108" s="13"/>
      <c r="J108" s="66"/>
      <c r="K108" s="3"/>
    </row>
    <row r="109" spans="1:11" s="6" customFormat="1" ht="12.75">
      <c r="A109" s="23"/>
      <c r="B109" s="1">
        <v>66</v>
      </c>
      <c r="C109" s="1"/>
      <c r="D109" s="2" t="s">
        <v>167</v>
      </c>
      <c r="E109" s="1">
        <v>61</v>
      </c>
      <c r="F109" s="1" t="s">
        <v>10</v>
      </c>
      <c r="G109" s="2" t="s">
        <v>124</v>
      </c>
      <c r="H109" s="13" t="s">
        <v>192</v>
      </c>
      <c r="I109" s="13"/>
      <c r="J109" s="66"/>
      <c r="K109" s="3"/>
    </row>
    <row r="110" spans="1:11" s="6" customFormat="1" ht="12.75">
      <c r="A110" s="23"/>
      <c r="B110" s="1">
        <v>77</v>
      </c>
      <c r="C110" s="1"/>
      <c r="D110" s="2" t="s">
        <v>165</v>
      </c>
      <c r="E110" s="1">
        <v>78</v>
      </c>
      <c r="F110" s="55" t="s">
        <v>13</v>
      </c>
      <c r="G110" s="2" t="s">
        <v>166</v>
      </c>
      <c r="H110" s="13" t="s">
        <v>192</v>
      </c>
      <c r="I110" s="13"/>
      <c r="J110" s="66"/>
      <c r="K110" s="12"/>
    </row>
    <row r="113" spans="1:11" ht="12.75">
      <c r="A113" s="6"/>
      <c r="B113" s="8" t="s">
        <v>52</v>
      </c>
      <c r="C113" s="8"/>
      <c r="D113" s="8"/>
      <c r="E113" s="6"/>
      <c r="F113" s="6"/>
      <c r="G113" s="6"/>
      <c r="H113" s="13"/>
      <c r="I113" s="13"/>
      <c r="J113" s="67"/>
      <c r="K113" s="13"/>
    </row>
    <row r="114" spans="1:11" ht="12.75">
      <c r="A114" s="6"/>
      <c r="B114" s="6"/>
      <c r="C114" s="6"/>
      <c r="D114" s="6"/>
      <c r="E114" s="6"/>
      <c r="F114" s="6"/>
      <c r="G114" s="6"/>
      <c r="H114" s="13"/>
      <c r="I114" s="13"/>
      <c r="J114" s="67"/>
      <c r="K114" s="13"/>
    </row>
    <row r="115" spans="1:11" ht="12.75">
      <c r="A115" s="19" t="s">
        <v>0</v>
      </c>
      <c r="B115" s="19" t="s">
        <v>42</v>
      </c>
      <c r="C115" s="19" t="s">
        <v>45</v>
      </c>
      <c r="D115" s="20" t="s">
        <v>43</v>
      </c>
      <c r="E115" s="21" t="s">
        <v>44</v>
      </c>
      <c r="F115" s="19" t="s">
        <v>45</v>
      </c>
      <c r="G115" s="20" t="s">
        <v>1</v>
      </c>
      <c r="H115" s="27"/>
      <c r="I115" s="27" t="s">
        <v>188</v>
      </c>
      <c r="J115" s="65" t="s">
        <v>190</v>
      </c>
      <c r="K115" s="19" t="s">
        <v>2</v>
      </c>
    </row>
    <row r="116" spans="1:11" ht="12.75">
      <c r="A116" s="6"/>
      <c r="B116" s="6"/>
      <c r="C116" s="6"/>
      <c r="D116" s="6"/>
      <c r="E116" s="6"/>
      <c r="F116" s="6"/>
      <c r="G116" s="6"/>
      <c r="H116" s="13"/>
      <c r="I116" s="13"/>
      <c r="J116" s="67"/>
      <c r="K116" s="13"/>
    </row>
    <row r="117" spans="1:11" ht="12.75">
      <c r="A117" s="1">
        <v>1</v>
      </c>
      <c r="B117" s="1">
        <v>82</v>
      </c>
      <c r="C117" s="38">
        <v>754</v>
      </c>
      <c r="D117" s="41" t="s">
        <v>158</v>
      </c>
      <c r="E117" s="42">
        <v>85</v>
      </c>
      <c r="F117" s="42" t="s">
        <v>157</v>
      </c>
      <c r="G117" s="34" t="s">
        <v>50</v>
      </c>
      <c r="H117" s="13"/>
      <c r="I117" s="17">
        <v>0.0005730324074074074</v>
      </c>
      <c r="J117" s="66">
        <f>I117-$I$117</f>
        <v>0</v>
      </c>
      <c r="K117" s="3">
        <v>100</v>
      </c>
    </row>
    <row r="118" spans="1:11" ht="12.75">
      <c r="A118" s="1">
        <v>2</v>
      </c>
      <c r="B118" s="1">
        <v>81</v>
      </c>
      <c r="C118" s="38">
        <v>1143</v>
      </c>
      <c r="D118" s="41" t="s">
        <v>156</v>
      </c>
      <c r="E118" s="42">
        <v>91</v>
      </c>
      <c r="F118" s="42" t="s">
        <v>157</v>
      </c>
      <c r="G118" s="34" t="s">
        <v>155</v>
      </c>
      <c r="H118" s="13"/>
      <c r="I118" s="17">
        <v>0.0006042824074074074</v>
      </c>
      <c r="J118" s="66">
        <f>I118-$I$117</f>
        <v>3.125000000000003E-05</v>
      </c>
      <c r="K118" s="3">
        <v>80</v>
      </c>
    </row>
    <row r="119" spans="1:11" ht="12.75">
      <c r="A119" s="1">
        <v>3</v>
      </c>
      <c r="B119" s="1">
        <v>85</v>
      </c>
      <c r="C119" s="43"/>
      <c r="D119" s="48" t="s">
        <v>181</v>
      </c>
      <c r="E119" s="49">
        <v>95</v>
      </c>
      <c r="F119" s="49" t="s">
        <v>157</v>
      </c>
      <c r="G119" s="48" t="s">
        <v>159</v>
      </c>
      <c r="H119" s="13"/>
      <c r="I119" s="17">
        <v>0.000608912037037037</v>
      </c>
      <c r="J119" s="66">
        <f>I119-$I$117</f>
        <v>3.587962962962963E-05</v>
      </c>
      <c r="K119" s="13"/>
    </row>
    <row r="120" spans="1:11" ht="12.75">
      <c r="A120" s="1">
        <v>4</v>
      </c>
      <c r="B120" s="1">
        <v>84</v>
      </c>
      <c r="C120" s="43"/>
      <c r="D120" s="48" t="s">
        <v>161</v>
      </c>
      <c r="E120" s="49">
        <v>94</v>
      </c>
      <c r="F120" s="49" t="s">
        <v>157</v>
      </c>
      <c r="G120" s="48" t="s">
        <v>83</v>
      </c>
      <c r="H120" s="13"/>
      <c r="I120" s="17">
        <v>0.000634837962962963</v>
      </c>
      <c r="J120" s="66">
        <f>I120-$I$117</f>
        <v>6.180555555555562E-05</v>
      </c>
      <c r="K120" s="13"/>
    </row>
    <row r="121" spans="1:11" ht="12.75">
      <c r="A121" s="1"/>
      <c r="B121" s="1">
        <v>83</v>
      </c>
      <c r="C121" s="43"/>
      <c r="D121" s="48" t="s">
        <v>160</v>
      </c>
      <c r="E121" s="49">
        <v>93</v>
      </c>
      <c r="F121" s="49" t="s">
        <v>157</v>
      </c>
      <c r="G121" s="48" t="s">
        <v>83</v>
      </c>
      <c r="H121" s="13"/>
      <c r="I121" s="17" t="s">
        <v>191</v>
      </c>
      <c r="J121" s="66"/>
      <c r="K121" s="13"/>
    </row>
    <row r="124" ht="12.75">
      <c r="G124" s="12" t="s">
        <v>16</v>
      </c>
    </row>
    <row r="125" spans="7:8" ht="12.75">
      <c r="G125" s="45" t="s">
        <v>53</v>
      </c>
      <c r="H125" s="6"/>
    </row>
  </sheetData>
  <mergeCells count="8">
    <mergeCell ref="A1:K1"/>
    <mergeCell ref="A2:K2"/>
    <mergeCell ref="A4:K4"/>
    <mergeCell ref="A5:K5"/>
    <mergeCell ref="A9:K9"/>
    <mergeCell ref="A10:K10"/>
    <mergeCell ref="A8:K8"/>
    <mergeCell ref="A6:K6"/>
  </mergeCells>
  <printOptions horizontalCentered="1"/>
  <pageMargins left="0.35433070866141736" right="0.2755905511811024" top="0.4724409448818898" bottom="0.6299212598425197" header="0.1968503937007874" footer="0.31496062992125984"/>
  <pageSetup fitToHeight="0" fitToWidth="1" orientation="portrait" paperSize="9" scale="94" r:id="rId1"/>
  <headerFooter alignWithMargins="0">
    <oddHeader>&amp;LBačova roveň&amp;CTatran Nižná Boca&amp;R26.2.2011</oddHeader>
    <oddFooter>&amp;LMAKO Computer&amp;CStrana &amp;P/&amp;N&amp;RTAG Heuer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SheetLayoutView="85" workbookViewId="0" topLeftCell="A37">
      <selection activeCell="G20" sqref="G20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6.25390625" style="0" customWidth="1"/>
    <col min="4" max="4" width="22.75390625" style="0" customWidth="1"/>
    <col min="5" max="5" width="6.375" style="0" customWidth="1"/>
    <col min="6" max="6" width="5.625" style="0" customWidth="1"/>
    <col min="7" max="7" width="22.25390625" style="0" bestFit="1" customWidth="1"/>
    <col min="8" max="9" width="9.625" style="0" customWidth="1"/>
    <col min="10" max="10" width="7.00390625" style="68" bestFit="1" customWidth="1"/>
    <col min="11" max="11" width="5.625" style="5" bestFit="1" customWidth="1"/>
  </cols>
  <sheetData>
    <row r="1" spans="1:11" ht="12.75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">
      <c r="A2" s="79" t="s">
        <v>50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5:6" ht="12.75">
      <c r="E3" s="4"/>
      <c r="F3" s="4"/>
    </row>
    <row r="4" spans="1:11" ht="20.25">
      <c r="A4" s="75" t="s">
        <v>56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0.25">
      <c r="A5" s="80" t="s">
        <v>57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23.25">
      <c r="A6" s="77" t="s">
        <v>58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4.25" customHeight="1">
      <c r="A7" s="46"/>
      <c r="B7" s="46"/>
      <c r="C7" s="46"/>
      <c r="D7" s="46"/>
      <c r="E7" s="46"/>
      <c r="F7" s="46"/>
      <c r="G7" s="46"/>
      <c r="H7" s="46"/>
      <c r="I7" s="46"/>
      <c r="J7" s="69"/>
      <c r="K7" s="46"/>
    </row>
    <row r="8" spans="1:11" ht="15.75">
      <c r="A8" s="76" t="s">
        <v>189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5">
      <c r="A9" s="74" t="s">
        <v>54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9" ht="12.75">
      <c r="A10" s="6"/>
      <c r="B10" s="6"/>
      <c r="C10" s="6"/>
      <c r="D10" s="6"/>
      <c r="E10" s="7"/>
      <c r="F10" s="7"/>
      <c r="G10" s="6"/>
      <c r="H10" s="6"/>
      <c r="I10" s="44"/>
    </row>
    <row r="11" spans="1:11" ht="12.75">
      <c r="A11" s="8" t="s">
        <v>23</v>
      </c>
      <c r="B11" s="6"/>
      <c r="D11" t="s">
        <v>186</v>
      </c>
      <c r="F11" s="9" t="s">
        <v>24</v>
      </c>
      <c r="G11" s="6"/>
      <c r="H11" s="7" t="s">
        <v>55</v>
      </c>
      <c r="I11" s="6"/>
      <c r="J11" s="67"/>
      <c r="K11" s="10"/>
    </row>
    <row r="12" spans="1:11" ht="12.75">
      <c r="A12" s="8" t="s">
        <v>25</v>
      </c>
      <c r="B12" s="6"/>
      <c r="D12" s="6" t="s">
        <v>16</v>
      </c>
      <c r="F12" s="9" t="s">
        <v>26</v>
      </c>
      <c r="G12" s="6"/>
      <c r="H12" s="12">
        <v>1220</v>
      </c>
      <c r="I12" s="6" t="s">
        <v>27</v>
      </c>
      <c r="J12" s="67"/>
      <c r="K12" s="10"/>
    </row>
    <row r="13" spans="1:11" ht="12.75">
      <c r="A13" s="8" t="s">
        <v>28</v>
      </c>
      <c r="B13" s="6"/>
      <c r="D13" s="6" t="s">
        <v>129</v>
      </c>
      <c r="F13" s="9" t="s">
        <v>29</v>
      </c>
      <c r="G13" s="6"/>
      <c r="H13" s="12">
        <v>1000</v>
      </c>
      <c r="I13" s="6" t="s">
        <v>27</v>
      </c>
      <c r="J13" s="67"/>
      <c r="K13" s="10"/>
    </row>
    <row r="14" spans="1:11" ht="12.75">
      <c r="A14" s="6"/>
      <c r="B14" s="6"/>
      <c r="C14" s="6"/>
      <c r="D14" s="6"/>
      <c r="F14" s="9" t="s">
        <v>30</v>
      </c>
      <c r="G14" s="6"/>
      <c r="H14" s="12">
        <v>220</v>
      </c>
      <c r="I14" s="6" t="s">
        <v>31</v>
      </c>
      <c r="J14" s="67"/>
      <c r="K14" s="10"/>
    </row>
    <row r="15" spans="1:11" ht="12.75">
      <c r="A15" s="8" t="s">
        <v>194</v>
      </c>
      <c r="B15" s="6"/>
      <c r="C15" s="6"/>
      <c r="D15" s="2" t="s">
        <v>16</v>
      </c>
      <c r="F15" s="9" t="s">
        <v>32</v>
      </c>
      <c r="G15" s="6"/>
      <c r="H15" s="26">
        <v>26</v>
      </c>
      <c r="I15" s="6"/>
      <c r="J15" s="67"/>
      <c r="K15" s="10"/>
    </row>
    <row r="16" spans="1:11" ht="12.75">
      <c r="A16" s="8"/>
      <c r="B16" s="6"/>
      <c r="C16" s="6"/>
      <c r="D16" s="2"/>
      <c r="F16" s="9"/>
      <c r="G16" s="6"/>
      <c r="H16" s="6"/>
      <c r="I16" s="6"/>
      <c r="J16" s="67"/>
      <c r="K16" s="10"/>
    </row>
    <row r="17" spans="1:11" ht="12.75">
      <c r="A17" s="8" t="s">
        <v>33</v>
      </c>
      <c r="B17" s="6"/>
      <c r="C17" s="6"/>
      <c r="D17" s="6"/>
      <c r="F17" s="9" t="s">
        <v>34</v>
      </c>
      <c r="G17" s="6"/>
      <c r="H17" s="64" t="s">
        <v>178</v>
      </c>
      <c r="I17" s="6"/>
      <c r="J17" s="67"/>
      <c r="K17" s="10"/>
    </row>
    <row r="18" spans="1:11" ht="12.75">
      <c r="A18" s="6"/>
      <c r="B18" s="8" t="s">
        <v>35</v>
      </c>
      <c r="C18" s="8"/>
      <c r="D18" s="6" t="s">
        <v>163</v>
      </c>
      <c r="F18" s="9"/>
      <c r="G18" s="6"/>
      <c r="H18" s="6"/>
      <c r="I18" s="6"/>
      <c r="J18" s="67"/>
      <c r="K18" s="10"/>
    </row>
    <row r="19" spans="1:11" ht="12.75">
      <c r="A19" s="6"/>
      <c r="B19" s="8" t="s">
        <v>22</v>
      </c>
      <c r="C19" s="8"/>
      <c r="D19" s="6" t="s">
        <v>164</v>
      </c>
      <c r="F19" s="9" t="s">
        <v>36</v>
      </c>
      <c r="G19" s="6"/>
      <c r="H19" s="25" t="s">
        <v>179</v>
      </c>
      <c r="I19" s="6"/>
      <c r="J19" s="67"/>
      <c r="K19" s="10"/>
    </row>
    <row r="20" spans="1:11" ht="12.75">
      <c r="A20" s="6"/>
      <c r="B20" s="8" t="s">
        <v>37</v>
      </c>
      <c r="C20" s="8"/>
      <c r="D20" s="6"/>
      <c r="F20" s="9" t="s">
        <v>38</v>
      </c>
      <c r="G20" s="6"/>
      <c r="H20" s="11" t="s">
        <v>187</v>
      </c>
      <c r="I20" s="6"/>
      <c r="J20" s="67"/>
      <c r="K20" s="10"/>
    </row>
    <row r="21" spans="1:11" ht="12.75">
      <c r="A21" s="6"/>
      <c r="B21" s="8" t="s">
        <v>39</v>
      </c>
      <c r="C21" s="8"/>
      <c r="D21" s="6"/>
      <c r="F21" s="9" t="s">
        <v>40</v>
      </c>
      <c r="G21" s="6"/>
      <c r="H21" s="11" t="s">
        <v>193</v>
      </c>
      <c r="I21" s="6"/>
      <c r="J21" s="67"/>
      <c r="K21" s="10"/>
    </row>
    <row r="22" spans="1:11" ht="12.75">
      <c r="A22" s="6"/>
      <c r="B22" s="6"/>
      <c r="C22" s="6"/>
      <c r="D22" s="6"/>
      <c r="E22" s="7"/>
      <c r="F22" s="7"/>
      <c r="G22" s="6"/>
      <c r="H22" s="6"/>
      <c r="I22" s="6"/>
      <c r="J22" s="67"/>
      <c r="K22" s="10"/>
    </row>
    <row r="23" spans="2:10" s="6" customFormat="1" ht="12.75">
      <c r="B23" s="8" t="s">
        <v>41</v>
      </c>
      <c r="C23" s="8"/>
      <c r="I23" s="10"/>
      <c r="J23" s="67"/>
    </row>
    <row r="24" s="6" customFormat="1" ht="12.75">
      <c r="J24" s="67"/>
    </row>
    <row r="25" spans="1:11" s="6" customFormat="1" ht="12.75">
      <c r="A25" s="19" t="s">
        <v>0</v>
      </c>
      <c r="B25" s="19" t="s">
        <v>42</v>
      </c>
      <c r="C25" s="19" t="s">
        <v>45</v>
      </c>
      <c r="D25" s="20" t="s">
        <v>43</v>
      </c>
      <c r="E25" s="21" t="s">
        <v>44</v>
      </c>
      <c r="F25" s="19" t="s">
        <v>48</v>
      </c>
      <c r="G25" s="20" t="s">
        <v>1</v>
      </c>
      <c r="H25" s="27" t="s">
        <v>188</v>
      </c>
      <c r="I25" s="22" t="s">
        <v>46</v>
      </c>
      <c r="J25" s="65" t="s">
        <v>190</v>
      </c>
      <c r="K25" s="19" t="s">
        <v>2</v>
      </c>
    </row>
    <row r="26" spans="10:11" s="6" customFormat="1" ht="12.75">
      <c r="J26" s="67"/>
      <c r="K26" s="12"/>
    </row>
    <row r="27" spans="1:11" s="2" customFormat="1" ht="12.75" customHeight="1">
      <c r="A27" s="1">
        <v>1</v>
      </c>
      <c r="B27" s="1">
        <v>5</v>
      </c>
      <c r="C27" s="30">
        <v>1855</v>
      </c>
      <c r="D27" s="31" t="s">
        <v>71</v>
      </c>
      <c r="E27" s="30">
        <v>55</v>
      </c>
      <c r="F27" s="30" t="s">
        <v>3</v>
      </c>
      <c r="G27" s="31" t="s">
        <v>72</v>
      </c>
      <c r="H27" s="17">
        <v>0.0006940972222222223</v>
      </c>
      <c r="I27" s="17">
        <f aca="true" t="shared" si="0" ref="I27:I32">IF(F27="C1",H27*1,IF(F27="C2",H27*0.99,IF(F27="C3",H27*0.97,IF(F27="C4",H27*0.94,IF(F27="C5",H27*0.91,IF(F27="C6",H27*0.88,IF(F27="C7",H27*0.85,H27)))))))</f>
        <v>0.0006108055555555556</v>
      </c>
      <c r="J27" s="66">
        <f aca="true" t="shared" si="1" ref="J27:J32">I27-$I$27</f>
        <v>0</v>
      </c>
      <c r="K27" s="3">
        <v>100</v>
      </c>
    </row>
    <row r="28" spans="1:11" s="2" customFormat="1" ht="12.75" customHeight="1">
      <c r="A28" s="1">
        <v>2</v>
      </c>
      <c r="B28" s="1">
        <v>2</v>
      </c>
      <c r="C28" s="30">
        <v>2343</v>
      </c>
      <c r="D28" s="31" t="s">
        <v>61</v>
      </c>
      <c r="E28" s="30">
        <v>55</v>
      </c>
      <c r="F28" s="30" t="s">
        <v>3</v>
      </c>
      <c r="G28" s="41" t="s">
        <v>62</v>
      </c>
      <c r="H28" s="17">
        <v>0.0007027777777777778</v>
      </c>
      <c r="I28" s="17">
        <f t="shared" si="0"/>
        <v>0.0006184444444444445</v>
      </c>
      <c r="J28" s="66">
        <f t="shared" si="1"/>
        <v>7.638888888888843E-06</v>
      </c>
      <c r="K28" s="3">
        <v>80</v>
      </c>
    </row>
    <row r="29" spans="1:11" s="2" customFormat="1" ht="12.75" customHeight="1">
      <c r="A29" s="1">
        <v>3</v>
      </c>
      <c r="B29" s="1">
        <v>3</v>
      </c>
      <c r="C29" s="30">
        <v>644</v>
      </c>
      <c r="D29" s="31" t="s">
        <v>63</v>
      </c>
      <c r="E29" s="30">
        <v>55</v>
      </c>
      <c r="F29" s="30" t="s">
        <v>3</v>
      </c>
      <c r="G29" s="31" t="s">
        <v>64</v>
      </c>
      <c r="H29" s="17">
        <v>0.0007320601851851853</v>
      </c>
      <c r="I29" s="17">
        <f t="shared" si="0"/>
        <v>0.0006442129629629631</v>
      </c>
      <c r="J29" s="66">
        <f t="shared" si="1"/>
        <v>3.340740740740745E-05</v>
      </c>
      <c r="K29" s="3">
        <v>50</v>
      </c>
    </row>
    <row r="30" spans="1:11" s="2" customFormat="1" ht="12.75" customHeight="1">
      <c r="A30" s="1">
        <v>4</v>
      </c>
      <c r="B30" s="1">
        <v>4</v>
      </c>
      <c r="C30" s="30">
        <v>1607</v>
      </c>
      <c r="D30" s="31" t="s">
        <v>66</v>
      </c>
      <c r="E30" s="30">
        <v>55</v>
      </c>
      <c r="F30" s="30" t="s">
        <v>3</v>
      </c>
      <c r="G30" s="31" t="s">
        <v>67</v>
      </c>
      <c r="H30" s="17">
        <v>0.000746875</v>
      </c>
      <c r="I30" s="17">
        <f t="shared" si="0"/>
        <v>0.0006572500000000001</v>
      </c>
      <c r="J30" s="66">
        <f t="shared" si="1"/>
        <v>4.644444444444444E-05</v>
      </c>
      <c r="K30" s="3">
        <v>45</v>
      </c>
    </row>
    <row r="31" spans="1:11" s="2" customFormat="1" ht="12.75" customHeight="1">
      <c r="A31" s="1">
        <v>5</v>
      </c>
      <c r="B31" s="1">
        <v>6</v>
      </c>
      <c r="C31" s="1"/>
      <c r="D31" s="2" t="s">
        <v>73</v>
      </c>
      <c r="E31" s="1">
        <v>53</v>
      </c>
      <c r="F31" s="1" t="s">
        <v>3</v>
      </c>
      <c r="G31" s="2" t="s">
        <v>74</v>
      </c>
      <c r="H31" s="17">
        <v>0.0008401620370370369</v>
      </c>
      <c r="I31" s="17">
        <f t="shared" si="0"/>
        <v>0.0007393425925925925</v>
      </c>
      <c r="J31" s="66">
        <f t="shared" si="1"/>
        <v>0.00012853703703703692</v>
      </c>
      <c r="K31" s="17"/>
    </row>
    <row r="32" spans="1:11" s="2" customFormat="1" ht="12.75" customHeight="1">
      <c r="A32" s="1">
        <v>6</v>
      </c>
      <c r="B32" s="1">
        <v>1</v>
      </c>
      <c r="C32" s="30">
        <v>2174</v>
      </c>
      <c r="D32" s="31" t="s">
        <v>60</v>
      </c>
      <c r="E32" s="30">
        <v>45</v>
      </c>
      <c r="F32" s="30" t="s">
        <v>14</v>
      </c>
      <c r="G32" s="41" t="s">
        <v>59</v>
      </c>
      <c r="H32" s="17">
        <v>0.0008879629629629629</v>
      </c>
      <c r="I32" s="17">
        <f t="shared" si="0"/>
        <v>0.0007547685185185184</v>
      </c>
      <c r="J32" s="66">
        <f t="shared" si="1"/>
        <v>0.00014396296296296282</v>
      </c>
      <c r="K32" s="3">
        <v>26</v>
      </c>
    </row>
    <row r="33" spans="1:11" s="2" customFormat="1" ht="12.75" customHeight="1">
      <c r="A33" s="1"/>
      <c r="B33" s="1"/>
      <c r="C33" s="1"/>
      <c r="E33" s="1"/>
      <c r="F33" s="1"/>
      <c r="H33" s="17"/>
      <c r="I33" s="17"/>
      <c r="J33" s="66"/>
      <c r="K33" s="17"/>
    </row>
    <row r="34" spans="1:11" s="6" customFormat="1" ht="12.75">
      <c r="A34" s="1">
        <v>1</v>
      </c>
      <c r="B34" s="12">
        <v>14</v>
      </c>
      <c r="C34" s="61">
        <v>3044</v>
      </c>
      <c r="D34" s="62" t="s">
        <v>75</v>
      </c>
      <c r="E34" s="28">
        <v>60</v>
      </c>
      <c r="F34" s="28" t="s">
        <v>4</v>
      </c>
      <c r="G34" s="63" t="s">
        <v>76</v>
      </c>
      <c r="H34" s="17">
        <v>0.000746875</v>
      </c>
      <c r="I34" s="17">
        <f>IF(F34="C1",H34*1,IF(F34="C2",H34*0.99,IF(F34="C3",H34*0.97,IF(F34="C4",H34*0.94,IF(F34="C5",H34*0.91,IF(F34="C6",H34*0.88,IF(F34="C7",H34*0.85,H34)))))))</f>
        <v>0.00067965625</v>
      </c>
      <c r="J34" s="66">
        <f>I34-$I$34</f>
        <v>0</v>
      </c>
      <c r="K34" s="3">
        <v>36</v>
      </c>
    </row>
    <row r="35" spans="1:11" s="6" customFormat="1" ht="12.75">
      <c r="A35" s="1">
        <v>2</v>
      </c>
      <c r="B35" s="12">
        <v>15</v>
      </c>
      <c r="C35" s="61">
        <v>2635</v>
      </c>
      <c r="D35" s="62" t="s">
        <v>77</v>
      </c>
      <c r="E35" s="30">
        <v>59</v>
      </c>
      <c r="F35" s="28" t="s">
        <v>4</v>
      </c>
      <c r="G35" s="63" t="s">
        <v>76</v>
      </c>
      <c r="H35" s="17">
        <v>0.0007559027777777778</v>
      </c>
      <c r="I35" s="17">
        <f>IF(F35="C1",H35*1,IF(F35="C2",H35*0.99,IF(F35="C3",H35*0.97,IF(F35="C4",H35*0.94,IF(F35="C5",H35*0.91,IF(F35="C6",H35*0.88,IF(F35="C7",H35*0.85,H35)))))))</f>
        <v>0.0006878715277777778</v>
      </c>
      <c r="J35" s="66">
        <f>I35-$I$34</f>
        <v>8.215277777777778E-06</v>
      </c>
      <c r="K35" s="3">
        <v>29</v>
      </c>
    </row>
    <row r="36" spans="1:10" s="2" customFormat="1" ht="12.75" customHeight="1">
      <c r="A36" s="1">
        <v>3</v>
      </c>
      <c r="B36" s="1">
        <v>7</v>
      </c>
      <c r="C36" s="1"/>
      <c r="D36" s="2" t="s">
        <v>173</v>
      </c>
      <c r="E36" s="1">
        <v>60</v>
      </c>
      <c r="F36" s="1" t="s">
        <v>4</v>
      </c>
      <c r="G36" s="2" t="s">
        <v>79</v>
      </c>
      <c r="H36" s="17">
        <v>0.0007820601851851852</v>
      </c>
      <c r="I36" s="17">
        <f>IF(F36="C1",H36*1,IF(F36="C2",H36*0.99,IF(F36="C3",H36*0.97,IF(F36="C4",H36*0.94,IF(F36="C5",H36*0.91,IF(F36="C6",H36*0.88,IF(F36="C7",H36*0.85,H36)))))))</f>
        <v>0.0007116747685185186</v>
      </c>
      <c r="J36" s="66">
        <f>I36-$I$34</f>
        <v>3.201851851851857E-05</v>
      </c>
    </row>
    <row r="37" spans="1:11" s="2" customFormat="1" ht="12.75" customHeight="1">
      <c r="A37" s="1">
        <v>4</v>
      </c>
      <c r="B37" s="1">
        <v>8</v>
      </c>
      <c r="C37" s="1"/>
      <c r="D37" s="2" t="s">
        <v>174</v>
      </c>
      <c r="E37" s="1">
        <v>57</v>
      </c>
      <c r="F37" s="1" t="s">
        <v>4</v>
      </c>
      <c r="G37" s="2" t="s">
        <v>69</v>
      </c>
      <c r="H37" s="17">
        <v>0.0007936342592592592</v>
      </c>
      <c r="I37" s="17">
        <f>IF(F37="C1",H37*1,IF(F37="C2",H37*0.99,IF(F37="C3",H37*0.97,IF(F37="C4",H37*0.94,IF(F37="C5",H37*0.91,IF(F37="C6",H37*0.88,IF(F37="C7",H37*0.85,H37)))))))</f>
        <v>0.000722207175925926</v>
      </c>
      <c r="J37" s="66">
        <f>I37-$I$34</f>
        <v>4.2550925925925916E-05</v>
      </c>
      <c r="K37" s="17"/>
    </row>
    <row r="38" spans="1:11" s="2" customFormat="1" ht="12.75" customHeight="1">
      <c r="A38" s="1">
        <v>5</v>
      </c>
      <c r="B38" s="1">
        <v>9</v>
      </c>
      <c r="C38" s="30">
        <v>507</v>
      </c>
      <c r="D38" s="31" t="s">
        <v>80</v>
      </c>
      <c r="E38" s="30">
        <v>64</v>
      </c>
      <c r="F38" s="32" t="s">
        <v>5</v>
      </c>
      <c r="G38" s="31" t="s">
        <v>81</v>
      </c>
      <c r="H38" s="17">
        <v>0.0008112268518518517</v>
      </c>
      <c r="I38" s="17">
        <f>IF(F38="C1",H38*1,IF(F38="C2",H38*0.99,IF(F38="C3",H38*0.97,IF(F38="C4",H38*0.94,IF(F38="C5",H38*0.91,IF(F38="C6",H38*0.88,IF(F38="C7",H38*0.85,H38)))))))</f>
        <v>0.0007625532407407406</v>
      </c>
      <c r="J38" s="66">
        <f>I38-$I$34</f>
        <v>8.289699074074059E-05</v>
      </c>
      <c r="K38" s="3">
        <v>24</v>
      </c>
    </row>
    <row r="39" spans="1:11" s="2" customFormat="1" ht="12.75" customHeight="1">
      <c r="A39" s="1"/>
      <c r="B39" s="1"/>
      <c r="C39" s="30"/>
      <c r="D39" s="31"/>
      <c r="E39" s="30"/>
      <c r="F39" s="32"/>
      <c r="G39" s="31"/>
      <c r="H39" s="17"/>
      <c r="I39" s="17"/>
      <c r="J39" s="66"/>
      <c r="K39" s="3"/>
    </row>
    <row r="40" spans="1:11" s="2" customFormat="1" ht="12.75" customHeight="1">
      <c r="A40" s="1">
        <v>1</v>
      </c>
      <c r="B40" s="1">
        <v>10</v>
      </c>
      <c r="C40" s="30">
        <v>1239</v>
      </c>
      <c r="D40" s="50" t="s">
        <v>82</v>
      </c>
      <c r="E40" s="30">
        <v>70</v>
      </c>
      <c r="F40" s="30" t="s">
        <v>8</v>
      </c>
      <c r="G40" s="31" t="s">
        <v>76</v>
      </c>
      <c r="H40" s="17">
        <v>0.0006587962962962963</v>
      </c>
      <c r="I40" s="17">
        <f>IF(F40="C1",H40*1,IF(F40="C2",H40*0.99,IF(F40="C3",H40*0.97,IF(F40="C4",H40*0.94,IF(F40="C5",H40*0.91,IF(F40="C6",H40*0.88,IF(F40="C7",H40*0.85,H40)))))))</f>
        <v>0.0006390324074074074</v>
      </c>
      <c r="J40" s="66">
        <f>I40-$I$40</f>
        <v>0</v>
      </c>
      <c r="K40" s="3">
        <v>60</v>
      </c>
    </row>
    <row r="41" spans="1:11" s="2" customFormat="1" ht="12.75" customHeight="1">
      <c r="A41" s="1">
        <v>2</v>
      </c>
      <c r="B41" s="1">
        <v>12</v>
      </c>
      <c r="C41" s="71">
        <v>3047</v>
      </c>
      <c r="D41" s="73" t="s">
        <v>86</v>
      </c>
      <c r="E41" s="57">
        <v>76</v>
      </c>
      <c r="F41" s="57" t="s">
        <v>7</v>
      </c>
      <c r="G41" s="58" t="s">
        <v>85</v>
      </c>
      <c r="H41" s="17">
        <v>0.0006753472222222223</v>
      </c>
      <c r="I41" s="17">
        <f>IF(F41="C1",H41*1,IF(F41="C2",H41*0.99,IF(F41="C3",H41*0.97,IF(F41="C4",H41*0.94,IF(F41="C5",H41*0.91,IF(F41="C6",H41*0.88,IF(F41="C7",H41*0.85,H41)))))))</f>
        <v>0.0006753472222222223</v>
      </c>
      <c r="J41" s="66">
        <f>I41-$I$40</f>
        <v>3.631481481481487E-05</v>
      </c>
      <c r="K41" s="3">
        <v>40</v>
      </c>
    </row>
    <row r="42" spans="1:11" s="2" customFormat="1" ht="12.75" customHeight="1">
      <c r="A42" s="1">
        <v>3</v>
      </c>
      <c r="B42" s="1">
        <v>11</v>
      </c>
      <c r="C42" s="70">
        <v>1162</v>
      </c>
      <c r="D42" s="72" t="s">
        <v>84</v>
      </c>
      <c r="E42" s="30">
        <v>72</v>
      </c>
      <c r="F42" s="30" t="s">
        <v>6</v>
      </c>
      <c r="G42" s="31" t="s">
        <v>76</v>
      </c>
      <c r="H42" s="17">
        <v>0.0006875000000000001</v>
      </c>
      <c r="I42" s="17">
        <f>IF(F42="C1",H42*1,IF(F42="C2",H42*0.99,IF(F42="C3",H42*0.97,IF(F42="C4",H42*0.94,IF(F42="C5",H42*0.91,IF(F42="C6",H42*0.88,IF(F42="C7",H42*0.85,H42)))))))</f>
        <v>0.000680625</v>
      </c>
      <c r="J42" s="66">
        <f>I42-$I$40</f>
        <v>4.1592592592592636E-05</v>
      </c>
      <c r="K42" s="3">
        <v>32</v>
      </c>
    </row>
    <row r="43" spans="1:10" s="2" customFormat="1" ht="12.75" customHeight="1">
      <c r="A43" s="1">
        <v>4</v>
      </c>
      <c r="B43" s="1">
        <v>13</v>
      </c>
      <c r="C43" s="59"/>
      <c r="D43" s="60" t="s">
        <v>170</v>
      </c>
      <c r="E43" s="1">
        <v>76</v>
      </c>
      <c r="F43" s="1" t="s">
        <v>7</v>
      </c>
      <c r="G43" s="2" t="s">
        <v>78</v>
      </c>
      <c r="H43" s="17">
        <v>0.0007219907407407408</v>
      </c>
      <c r="I43" s="17">
        <f>IF(F43="C1",H43*1,IF(F43="C2",H43*0.99,IF(F43="C3",H43*0.97,IF(F43="C4",H43*0.94,IF(F43="C5",H43*0.91,IF(F43="C6",H43*0.88,IF(F43="C7",H43*0.85,H43)))))))</f>
        <v>0.0007219907407407408</v>
      </c>
      <c r="J43" s="66">
        <f>I43-$I$40</f>
        <v>8.295833333333343E-05</v>
      </c>
    </row>
    <row r="44" spans="1:11" s="2" customFormat="1" ht="12.75" customHeight="1">
      <c r="A44" s="1"/>
      <c r="B44" s="1"/>
      <c r="C44" s="12"/>
      <c r="D44" s="6"/>
      <c r="E44" s="12"/>
      <c r="F44" s="12"/>
      <c r="G44" s="6"/>
      <c r="H44" s="13"/>
      <c r="I44" s="17"/>
      <c r="J44" s="66"/>
      <c r="K44" s="13"/>
    </row>
    <row r="45" spans="2:11" s="2" customFormat="1" ht="12.75">
      <c r="B45" s="8" t="s">
        <v>49</v>
      </c>
      <c r="C45" s="8"/>
      <c r="D45" s="8"/>
      <c r="E45" s="6"/>
      <c r="F45" s="6"/>
      <c r="G45" s="6"/>
      <c r="H45" s="13"/>
      <c r="I45" s="13"/>
      <c r="J45" s="67"/>
      <c r="K45" s="13"/>
    </row>
    <row r="46" spans="1:11" s="2" customFormat="1" ht="12.75">
      <c r="A46" s="6"/>
      <c r="B46" s="6"/>
      <c r="C46" s="6"/>
      <c r="D46" s="6"/>
      <c r="E46" s="6"/>
      <c r="F46" s="6"/>
      <c r="G46" s="6"/>
      <c r="H46" s="13"/>
      <c r="I46" s="13"/>
      <c r="J46" s="67"/>
      <c r="K46" s="13"/>
    </row>
    <row r="47" spans="1:11" s="2" customFormat="1" ht="12.75">
      <c r="A47" s="19" t="s">
        <v>0</v>
      </c>
      <c r="B47" s="19" t="s">
        <v>42</v>
      </c>
      <c r="C47" s="19" t="s">
        <v>45</v>
      </c>
      <c r="D47" s="20" t="s">
        <v>43</v>
      </c>
      <c r="E47" s="21" t="s">
        <v>44</v>
      </c>
      <c r="F47" s="19" t="s">
        <v>48</v>
      </c>
      <c r="G47" s="20" t="s">
        <v>1</v>
      </c>
      <c r="H47" s="27" t="s">
        <v>188</v>
      </c>
      <c r="I47" s="22" t="s">
        <v>46</v>
      </c>
      <c r="J47" s="65" t="s">
        <v>190</v>
      </c>
      <c r="K47" s="19" t="s">
        <v>2</v>
      </c>
    </row>
    <row r="48" spans="1:11" s="2" customFormat="1" ht="12.75">
      <c r="A48" s="6"/>
      <c r="B48" s="6"/>
      <c r="C48" s="6"/>
      <c r="D48" s="6"/>
      <c r="E48" s="6"/>
      <c r="F48" s="6"/>
      <c r="G48" s="6"/>
      <c r="H48" s="13"/>
      <c r="I48" s="17"/>
      <c r="J48" s="66"/>
      <c r="K48" s="12"/>
    </row>
    <row r="49" spans="1:11" s="2" customFormat="1" ht="12.75">
      <c r="A49" s="1">
        <v>1</v>
      </c>
      <c r="B49" s="15">
        <v>22</v>
      </c>
      <c r="C49" s="30">
        <v>1146</v>
      </c>
      <c r="D49" s="50" t="s">
        <v>90</v>
      </c>
      <c r="E49" s="30">
        <v>33</v>
      </c>
      <c r="F49" s="30" t="s">
        <v>20</v>
      </c>
      <c r="G49" s="50" t="s">
        <v>91</v>
      </c>
      <c r="H49" s="13">
        <v>0.0007585648148148148</v>
      </c>
      <c r="I49" s="13">
        <f>IF(F49="b6",H49*1,IF(F49="b7",H49*0.99,IF(F49="b8",H49*0.97,IF(F49="b9",H49*0.94,IF(F49="b10",H49*0.91,IF(F49="b11",H49*0.88,IF(F49="b12",H49*0.85,H49)))))))</f>
        <v>0.0006902939814814815</v>
      </c>
      <c r="J49" s="66">
        <f>I49-$I$49</f>
        <v>0</v>
      </c>
      <c r="K49" s="3">
        <v>29</v>
      </c>
    </row>
    <row r="50" spans="1:11" s="2" customFormat="1" ht="12.75">
      <c r="A50" s="1">
        <v>2</v>
      </c>
      <c r="B50" s="15">
        <v>21</v>
      </c>
      <c r="C50" s="30">
        <v>2128</v>
      </c>
      <c r="D50" s="50" t="s">
        <v>88</v>
      </c>
      <c r="E50" s="30">
        <v>25</v>
      </c>
      <c r="F50" s="30" t="s">
        <v>21</v>
      </c>
      <c r="G50" s="50" t="s">
        <v>89</v>
      </c>
      <c r="H50" s="13">
        <v>0.0008644675925925925</v>
      </c>
      <c r="I50" s="13">
        <f>IF(F50="b6",H50*1,IF(F50="b7",H50*0.99,IF(F50="b8",H50*0.97,IF(F50="b9",H50*0.94,IF(F50="b10",H50*0.91,IF(F50="b11",H50*0.88,IF(F50="b12",H50*0.85,H50)))))))</f>
        <v>0.0007347974537037035</v>
      </c>
      <c r="J50" s="66">
        <f>I50-$I$49</f>
        <v>4.4503472222222036E-05</v>
      </c>
      <c r="K50" s="3">
        <v>13</v>
      </c>
    </row>
    <row r="51" spans="1:10" s="2" customFormat="1" ht="12.75">
      <c r="A51" s="1">
        <v>3</v>
      </c>
      <c r="B51" s="15">
        <v>23</v>
      </c>
      <c r="C51" s="1"/>
      <c r="D51" s="39" t="s">
        <v>92</v>
      </c>
      <c r="E51" s="1">
        <v>34</v>
      </c>
      <c r="F51" s="1" t="s">
        <v>20</v>
      </c>
      <c r="G51" s="51" t="s">
        <v>177</v>
      </c>
      <c r="H51" s="13">
        <v>0.0008703703703703704</v>
      </c>
      <c r="I51" s="13">
        <f>IF(F51="b6",H51*1,IF(F51="b7",H51*0.99,IF(F51="b8",H51*0.97,IF(F51="b9",H51*0.94,IF(F51="b10",H51*0.91,IF(F51="b11",H51*0.88,IF(F51="b12",H51*0.85,H51)))))))</f>
        <v>0.0007920370370370371</v>
      </c>
      <c r="J51" s="66">
        <f>I51-$I$49</f>
        <v>0.00010174305555555555</v>
      </c>
    </row>
    <row r="52" spans="1:10" s="2" customFormat="1" ht="12.75">
      <c r="A52" s="1"/>
      <c r="B52" s="15"/>
      <c r="C52" s="1"/>
      <c r="D52" s="39"/>
      <c r="E52" s="1"/>
      <c r="F52" s="1"/>
      <c r="G52" s="51"/>
      <c r="H52" s="13"/>
      <c r="I52" s="13"/>
      <c r="J52" s="66"/>
    </row>
    <row r="53" spans="1:11" s="2" customFormat="1" ht="12.75">
      <c r="A53" s="1">
        <v>1</v>
      </c>
      <c r="B53" s="15">
        <v>24</v>
      </c>
      <c r="C53" s="30">
        <v>1968</v>
      </c>
      <c r="D53" s="50" t="s">
        <v>93</v>
      </c>
      <c r="E53" s="30">
        <v>39</v>
      </c>
      <c r="F53" s="30" t="s">
        <v>19</v>
      </c>
      <c r="G53" s="52" t="s">
        <v>64</v>
      </c>
      <c r="H53" s="13">
        <v>0.0006752314814814815</v>
      </c>
      <c r="I53" s="13">
        <f>IF(F53="b6",H53*1,IF(F53="b7",H53*0.99,IF(F53="b8",H53*0.97,IF(F53="b9",H53*0.94,IF(F53="b10",H53*0.91,IF(F53="b11",H53*0.88,IF(F53="b12",H53*0.85,H53)))))))</f>
        <v>0.0006347175925925925</v>
      </c>
      <c r="J53" s="66">
        <f>I53-$I$53</f>
        <v>0</v>
      </c>
      <c r="K53" s="3">
        <v>80</v>
      </c>
    </row>
    <row r="54" spans="1:11" s="2" customFormat="1" ht="12.75">
      <c r="A54" s="1">
        <v>2</v>
      </c>
      <c r="B54" s="15">
        <v>25</v>
      </c>
      <c r="C54" s="30">
        <v>1467</v>
      </c>
      <c r="D54" s="50" t="s">
        <v>94</v>
      </c>
      <c r="E54" s="30">
        <v>38</v>
      </c>
      <c r="F54" s="30" t="s">
        <v>19</v>
      </c>
      <c r="G54" s="50" t="s">
        <v>68</v>
      </c>
      <c r="H54" s="13">
        <v>0.0008063657407407407</v>
      </c>
      <c r="I54" s="13">
        <f>IF(F54="b6",H54*1,IF(F54="b7",H54*0.99,IF(F54="b8",H54*0.97,IF(F54="b9",H54*0.94,IF(F54="b10",H54*0.91,IF(F54="b11",H54*0.88,IF(F54="b12",H54*0.85,H54)))))))</f>
        <v>0.0007579837962962962</v>
      </c>
      <c r="J54" s="66">
        <f>I54-$I$53</f>
        <v>0.00012326620370370367</v>
      </c>
      <c r="K54" s="3">
        <v>12</v>
      </c>
    </row>
    <row r="55" spans="1:11" s="2" customFormat="1" ht="12.75">
      <c r="A55" s="1">
        <v>3</v>
      </c>
      <c r="B55" s="15">
        <v>49</v>
      </c>
      <c r="C55" s="37">
        <v>635</v>
      </c>
      <c r="D55" s="33" t="s">
        <v>96</v>
      </c>
      <c r="E55" s="28">
        <v>39</v>
      </c>
      <c r="F55" s="28" t="s">
        <v>19</v>
      </c>
      <c r="G55" s="33" t="s">
        <v>64</v>
      </c>
      <c r="H55" s="13">
        <v>0.0008244212962962963</v>
      </c>
      <c r="I55" s="13">
        <f>IF(F55="b6",H55*1,IF(F55="b7",H55*0.99,IF(F55="b8",H55*0.97,IF(F55="b9",H55*0.94,IF(F55="b10",H55*0.91,IF(F55="b11",H55*0.88,IF(F55="b12",H55*0.85,H55)))))))</f>
        <v>0.0007749560185185185</v>
      </c>
      <c r="J55" s="66">
        <f>I55-$I$53</f>
        <v>0.00014023842592592593</v>
      </c>
      <c r="K55" s="3">
        <v>11</v>
      </c>
    </row>
    <row r="56" spans="1:11" s="2" customFormat="1" ht="12.75">
      <c r="A56" s="1">
        <v>4</v>
      </c>
      <c r="B56" s="15">
        <v>26</v>
      </c>
      <c r="C56" s="37">
        <v>438</v>
      </c>
      <c r="D56" s="33" t="s">
        <v>95</v>
      </c>
      <c r="E56" s="28">
        <v>36</v>
      </c>
      <c r="F56" s="28" t="s">
        <v>19</v>
      </c>
      <c r="G56" s="33" t="s">
        <v>65</v>
      </c>
      <c r="H56" s="13">
        <v>0.0009126157407407407</v>
      </c>
      <c r="I56" s="13">
        <f>IF(F56="b6",H56*1,IF(F56="b7",H56*0.99,IF(F56="b8",H56*0.97,IF(F56="b9",H56*0.94,IF(F56="b10",H56*0.91,IF(F56="b11",H56*0.88,IF(F56="b12",H56*0.85,H56)))))))</f>
        <v>0.0008578587962962962</v>
      </c>
      <c r="J56" s="66">
        <f>I56-$I$53</f>
        <v>0.0002231412037037037</v>
      </c>
      <c r="K56" s="3">
        <v>8</v>
      </c>
    </row>
    <row r="57" spans="1:11" s="2" customFormat="1" ht="12.75">
      <c r="A57" s="1"/>
      <c r="B57" s="15"/>
      <c r="C57" s="37"/>
      <c r="D57" s="33"/>
      <c r="E57" s="28"/>
      <c r="F57" s="28"/>
      <c r="G57" s="33"/>
      <c r="H57" s="13"/>
      <c r="I57" s="13"/>
      <c r="J57" s="66"/>
      <c r="K57" s="3"/>
    </row>
    <row r="58" spans="1:10" s="2" customFormat="1" ht="12.75">
      <c r="A58" s="1">
        <v>1</v>
      </c>
      <c r="B58" s="15">
        <v>32</v>
      </c>
      <c r="C58" s="1"/>
      <c r="D58" s="39" t="s">
        <v>103</v>
      </c>
      <c r="E58" s="1">
        <v>41</v>
      </c>
      <c r="F58" s="1" t="s">
        <v>18</v>
      </c>
      <c r="G58" s="51" t="s">
        <v>175</v>
      </c>
      <c r="H58" s="13">
        <v>0.0006928240740740741</v>
      </c>
      <c r="I58" s="13">
        <f aca="true" t="shared" si="2" ref="I58:I63">IF(F58="b6",H58*1,IF(F58="b7",H58*0.99,IF(F58="b8",H58*0.97,IF(F58="b9",H58*0.94,IF(F58="b10",H58*0.91,IF(F58="b11",H58*0.88,IF(F58="b12",H58*0.85,H58)))))))</f>
        <v>0.0006720393518518518</v>
      </c>
      <c r="J58" s="66">
        <f aca="true" t="shared" si="3" ref="J58:J63">I58-$I$58</f>
        <v>0</v>
      </c>
    </row>
    <row r="59" spans="1:11" s="2" customFormat="1" ht="12.75">
      <c r="A59" s="1">
        <v>2</v>
      </c>
      <c r="B59" s="15">
        <v>27</v>
      </c>
      <c r="C59" s="37">
        <v>1466</v>
      </c>
      <c r="D59" s="50" t="s">
        <v>97</v>
      </c>
      <c r="E59" s="30">
        <v>41</v>
      </c>
      <c r="F59" s="37" t="s">
        <v>18</v>
      </c>
      <c r="G59" s="52" t="s">
        <v>68</v>
      </c>
      <c r="H59" s="13">
        <v>0.0006991898148148148</v>
      </c>
      <c r="I59" s="13">
        <f t="shared" si="2"/>
        <v>0.0006782141203703704</v>
      </c>
      <c r="J59" s="66">
        <f t="shared" si="3"/>
        <v>6.17476851851853E-06</v>
      </c>
      <c r="K59" s="3">
        <v>36</v>
      </c>
    </row>
    <row r="60" spans="1:11" s="2" customFormat="1" ht="12.75">
      <c r="A60" s="1">
        <v>3</v>
      </c>
      <c r="B60" s="15">
        <v>29</v>
      </c>
      <c r="C60" s="30">
        <v>1242</v>
      </c>
      <c r="D60" s="50" t="s">
        <v>99</v>
      </c>
      <c r="E60" s="30">
        <v>44</v>
      </c>
      <c r="F60" s="30" t="s">
        <v>18</v>
      </c>
      <c r="G60" s="52" t="s">
        <v>100</v>
      </c>
      <c r="H60" s="13">
        <v>0.000727199074074074</v>
      </c>
      <c r="I60" s="13">
        <f t="shared" si="2"/>
        <v>0.0007053831018518518</v>
      </c>
      <c r="J60" s="66">
        <f t="shared" si="3"/>
        <v>3.334374999999995E-05</v>
      </c>
      <c r="K60" s="3">
        <v>24</v>
      </c>
    </row>
    <row r="61" spans="1:11" s="2" customFormat="1" ht="12.75">
      <c r="A61" s="1">
        <v>4</v>
      </c>
      <c r="B61" s="15">
        <v>28</v>
      </c>
      <c r="C61" s="30">
        <v>1972</v>
      </c>
      <c r="D61" s="50" t="s">
        <v>98</v>
      </c>
      <c r="E61" s="30">
        <v>42</v>
      </c>
      <c r="F61" s="30" t="s">
        <v>18</v>
      </c>
      <c r="G61" s="50" t="s">
        <v>68</v>
      </c>
      <c r="H61" s="13">
        <v>0.0007349537037037037</v>
      </c>
      <c r="I61" s="13">
        <f t="shared" si="2"/>
        <v>0.0007129050925925926</v>
      </c>
      <c r="J61" s="66">
        <f t="shared" si="3"/>
        <v>4.086574074074073E-05</v>
      </c>
      <c r="K61" s="3">
        <v>20</v>
      </c>
    </row>
    <row r="62" spans="1:11" s="2" customFormat="1" ht="12.75">
      <c r="A62" s="1">
        <v>5</v>
      </c>
      <c r="B62" s="15">
        <v>31</v>
      </c>
      <c r="C62" s="28">
        <v>1243</v>
      </c>
      <c r="D62" s="33" t="s">
        <v>102</v>
      </c>
      <c r="E62" s="28">
        <v>45</v>
      </c>
      <c r="F62" s="28" t="s">
        <v>18</v>
      </c>
      <c r="G62" s="33" t="s">
        <v>87</v>
      </c>
      <c r="H62" s="13">
        <v>0.0007399305555555556</v>
      </c>
      <c r="I62" s="13">
        <f t="shared" si="2"/>
        <v>0.000717732638888889</v>
      </c>
      <c r="J62" s="66">
        <f t="shared" si="3"/>
        <v>4.569328703703712E-05</v>
      </c>
      <c r="K62" s="3">
        <v>18</v>
      </c>
    </row>
    <row r="63" spans="1:11" s="2" customFormat="1" ht="12.75">
      <c r="A63" s="1">
        <v>6</v>
      </c>
      <c r="B63" s="15">
        <v>30</v>
      </c>
      <c r="C63" s="30">
        <v>428</v>
      </c>
      <c r="D63" s="50" t="s">
        <v>101</v>
      </c>
      <c r="E63" s="30">
        <v>42</v>
      </c>
      <c r="F63" s="30" t="s">
        <v>18</v>
      </c>
      <c r="G63" s="52" t="s">
        <v>65</v>
      </c>
      <c r="H63" s="13">
        <v>0.0007502314814814815</v>
      </c>
      <c r="I63" s="13">
        <f t="shared" si="2"/>
        <v>0.000727724537037037</v>
      </c>
      <c r="J63" s="66">
        <f t="shared" si="3"/>
        <v>5.56851851851852E-05</v>
      </c>
      <c r="K63" s="3">
        <v>15</v>
      </c>
    </row>
    <row r="64" spans="1:11" s="2" customFormat="1" ht="12.75">
      <c r="A64" s="1"/>
      <c r="B64" s="15"/>
      <c r="C64" s="30"/>
      <c r="D64" s="50"/>
      <c r="E64" s="30"/>
      <c r="F64" s="30"/>
      <c r="G64" s="52"/>
      <c r="H64" s="13"/>
      <c r="I64" s="13"/>
      <c r="J64" s="66"/>
      <c r="K64" s="3"/>
    </row>
    <row r="65" spans="1:11" s="2" customFormat="1" ht="12.75">
      <c r="A65" s="1">
        <v>1</v>
      </c>
      <c r="B65" s="15">
        <v>33</v>
      </c>
      <c r="C65" s="28">
        <v>749</v>
      </c>
      <c r="D65" s="33" t="s">
        <v>104</v>
      </c>
      <c r="E65" s="28">
        <v>48</v>
      </c>
      <c r="F65" s="28" t="s">
        <v>17</v>
      </c>
      <c r="G65" s="33" t="s">
        <v>76</v>
      </c>
      <c r="H65" s="13">
        <v>0.0006346064814814814</v>
      </c>
      <c r="I65" s="13">
        <f aca="true" t="shared" si="4" ref="I65:I72">IF(F65="b6",H65*1,IF(F65="b7",H65*0.99,IF(F65="b8",H65*0.97,IF(F65="b9",H65*0.94,IF(F65="b10",H65*0.91,IF(F65="b11",H65*0.88,IF(F65="b12",H65*0.85,H65)))))))</f>
        <v>0.0006282604166666666</v>
      </c>
      <c r="J65" s="66">
        <f>I65-$I$65</f>
        <v>0</v>
      </c>
      <c r="K65" s="3">
        <v>100</v>
      </c>
    </row>
    <row r="66" spans="1:10" s="2" customFormat="1" ht="12.75">
      <c r="A66" s="1">
        <v>2</v>
      </c>
      <c r="B66" s="15">
        <v>40</v>
      </c>
      <c r="C66" s="1"/>
      <c r="D66" s="39" t="s">
        <v>113</v>
      </c>
      <c r="E66" s="1">
        <v>49</v>
      </c>
      <c r="F66" s="1" t="s">
        <v>17</v>
      </c>
      <c r="G66" s="51" t="s">
        <v>114</v>
      </c>
      <c r="H66" s="13">
        <v>0.0006998842592592594</v>
      </c>
      <c r="I66" s="13">
        <f t="shared" si="4"/>
        <v>0.0006928854166666667</v>
      </c>
      <c r="J66" s="66">
        <f aca="true" t="shared" si="5" ref="J66:J72">I66-$I$65</f>
        <v>6.462500000000012E-05</v>
      </c>
    </row>
    <row r="67" spans="1:11" s="2" customFormat="1" ht="12.75">
      <c r="A67" s="1">
        <v>3</v>
      </c>
      <c r="B67" s="15">
        <v>39</v>
      </c>
      <c r="C67" s="30">
        <v>2414</v>
      </c>
      <c r="D67" s="50" t="s">
        <v>111</v>
      </c>
      <c r="E67" s="30">
        <v>48</v>
      </c>
      <c r="F67" s="30" t="s">
        <v>17</v>
      </c>
      <c r="G67" s="52" t="s">
        <v>112</v>
      </c>
      <c r="H67" s="13">
        <v>0.0007133101851851852</v>
      </c>
      <c r="I67" s="13">
        <f t="shared" si="4"/>
        <v>0.0007061770833333334</v>
      </c>
      <c r="J67" s="66">
        <f t="shared" si="5"/>
        <v>7.791666666666678E-05</v>
      </c>
      <c r="K67" s="3">
        <v>22</v>
      </c>
    </row>
    <row r="68" spans="1:10" s="2" customFormat="1" ht="12.75">
      <c r="A68" s="1">
        <v>4</v>
      </c>
      <c r="B68" s="15">
        <v>41</v>
      </c>
      <c r="C68" s="1"/>
      <c r="D68" s="39" t="s">
        <v>115</v>
      </c>
      <c r="E68" s="1">
        <v>50</v>
      </c>
      <c r="F68" s="1" t="s">
        <v>17</v>
      </c>
      <c r="G68" s="39" t="s">
        <v>162</v>
      </c>
      <c r="H68" s="13">
        <v>0.0007199074074074074</v>
      </c>
      <c r="I68" s="13">
        <f t="shared" si="4"/>
        <v>0.0007127083333333333</v>
      </c>
      <c r="J68" s="66">
        <f t="shared" si="5"/>
        <v>8.44479166666667E-05</v>
      </c>
    </row>
    <row r="69" spans="1:11" s="2" customFormat="1" ht="12.75">
      <c r="A69" s="1">
        <v>5</v>
      </c>
      <c r="B69" s="15">
        <v>37</v>
      </c>
      <c r="C69" s="28">
        <v>2385</v>
      </c>
      <c r="D69" s="33" t="s">
        <v>108</v>
      </c>
      <c r="E69" s="28">
        <v>47</v>
      </c>
      <c r="F69" s="28" t="s">
        <v>17</v>
      </c>
      <c r="G69" s="33" t="s">
        <v>109</v>
      </c>
      <c r="H69" s="13">
        <v>0.0007320601851851853</v>
      </c>
      <c r="I69" s="13">
        <f t="shared" si="4"/>
        <v>0.0007247395833333334</v>
      </c>
      <c r="J69" s="66">
        <f t="shared" si="5"/>
        <v>9.64791666666668E-05</v>
      </c>
      <c r="K69" s="3">
        <v>16</v>
      </c>
    </row>
    <row r="70" spans="1:11" s="2" customFormat="1" ht="12.75">
      <c r="A70" s="1">
        <v>6</v>
      </c>
      <c r="B70" s="15">
        <v>34</v>
      </c>
      <c r="C70" s="28">
        <v>1606</v>
      </c>
      <c r="D70" s="33" t="s">
        <v>105</v>
      </c>
      <c r="E70" s="28">
        <v>46</v>
      </c>
      <c r="F70" s="28" t="s">
        <v>17</v>
      </c>
      <c r="G70" s="33" t="s">
        <v>67</v>
      </c>
      <c r="H70" s="13">
        <v>0.0007378472222222222</v>
      </c>
      <c r="I70" s="13">
        <f t="shared" si="4"/>
        <v>0.00073046875</v>
      </c>
      <c r="J70" s="66">
        <f t="shared" si="5"/>
        <v>0.00010220833333333338</v>
      </c>
      <c r="K70" s="3">
        <v>14</v>
      </c>
    </row>
    <row r="71" spans="1:11" s="2" customFormat="1" ht="12.75">
      <c r="A71" s="1">
        <v>7</v>
      </c>
      <c r="B71" s="15">
        <v>35</v>
      </c>
      <c r="C71" s="28">
        <v>1974</v>
      </c>
      <c r="D71" s="33" t="s">
        <v>106</v>
      </c>
      <c r="E71" s="28">
        <v>48</v>
      </c>
      <c r="F71" s="28" t="s">
        <v>17</v>
      </c>
      <c r="G71" s="33" t="s">
        <v>68</v>
      </c>
      <c r="H71" s="13">
        <v>0.0007952546296296297</v>
      </c>
      <c r="I71" s="13">
        <f t="shared" si="4"/>
        <v>0.0007873020833333334</v>
      </c>
      <c r="J71" s="66">
        <f t="shared" si="5"/>
        <v>0.00015904166666666681</v>
      </c>
      <c r="K71" s="3">
        <v>10</v>
      </c>
    </row>
    <row r="72" spans="1:11" s="2" customFormat="1" ht="12.75">
      <c r="A72" s="1">
        <v>8</v>
      </c>
      <c r="B72" s="15">
        <v>36</v>
      </c>
      <c r="C72" s="30">
        <v>1465</v>
      </c>
      <c r="D72" s="50" t="s">
        <v>107</v>
      </c>
      <c r="E72" s="30">
        <v>50</v>
      </c>
      <c r="F72" s="30" t="s">
        <v>17</v>
      </c>
      <c r="G72" s="50" t="s">
        <v>68</v>
      </c>
      <c r="H72" s="13">
        <v>0.0007993055555555556</v>
      </c>
      <c r="I72" s="13">
        <f t="shared" si="4"/>
        <v>0.0007913125</v>
      </c>
      <c r="J72" s="66">
        <f t="shared" si="5"/>
        <v>0.0001630520833333334</v>
      </c>
      <c r="K72" s="3">
        <v>9</v>
      </c>
    </row>
    <row r="73" spans="1:11" s="2" customFormat="1" ht="12.75">
      <c r="A73" s="1"/>
      <c r="B73" s="15">
        <v>38</v>
      </c>
      <c r="C73" s="28">
        <v>505</v>
      </c>
      <c r="D73" s="33" t="s">
        <v>110</v>
      </c>
      <c r="E73" s="28">
        <v>48</v>
      </c>
      <c r="F73" s="28" t="s">
        <v>17</v>
      </c>
      <c r="G73" s="33" t="s">
        <v>81</v>
      </c>
      <c r="H73" s="13" t="s">
        <v>191</v>
      </c>
      <c r="I73" s="13"/>
      <c r="J73" s="66"/>
      <c r="K73" s="18"/>
    </row>
    <row r="74" spans="1:11" s="2" customFormat="1" ht="12.75">
      <c r="A74" s="1"/>
      <c r="B74" s="15"/>
      <c r="C74" s="28"/>
      <c r="D74" s="33"/>
      <c r="E74" s="28"/>
      <c r="F74" s="28"/>
      <c r="G74" s="33"/>
      <c r="H74" s="13"/>
      <c r="I74" s="13"/>
      <c r="J74" s="66"/>
      <c r="K74" s="18"/>
    </row>
    <row r="75" spans="1:11" s="2" customFormat="1" ht="12.75">
      <c r="A75" s="1">
        <v>1</v>
      </c>
      <c r="B75" s="15">
        <v>42</v>
      </c>
      <c r="C75" s="30">
        <v>636</v>
      </c>
      <c r="D75" s="50" t="s">
        <v>116</v>
      </c>
      <c r="E75" s="30">
        <v>53</v>
      </c>
      <c r="F75" s="30" t="s">
        <v>15</v>
      </c>
      <c r="G75" s="50" t="s">
        <v>64</v>
      </c>
      <c r="H75" s="13">
        <v>0.0006350694444444444</v>
      </c>
      <c r="I75" s="13">
        <f aca="true" t="shared" si="6" ref="I75:I81">IF(F75="b6",H75*1,IF(F75="b7",H75*0.99,IF(F75="b8",H75*0.97,IF(F75="b9",H75*0.94,IF(F75="b10",H75*0.91,IF(F75="b11",H75*0.88,IF(F75="b12",H75*0.85,H75)))))))</f>
        <v>0.0006350694444444444</v>
      </c>
      <c r="J75" s="66">
        <f>I75-$I$75</f>
        <v>0</v>
      </c>
      <c r="K75" s="3">
        <v>60</v>
      </c>
    </row>
    <row r="76" spans="1:11" s="2" customFormat="1" ht="12.75">
      <c r="A76" s="1">
        <v>2</v>
      </c>
      <c r="B76" s="15">
        <v>43</v>
      </c>
      <c r="C76" s="30">
        <v>639</v>
      </c>
      <c r="D76" s="50" t="s">
        <v>117</v>
      </c>
      <c r="E76" s="30">
        <v>52</v>
      </c>
      <c r="F76" s="30" t="s">
        <v>15</v>
      </c>
      <c r="G76" s="52" t="s">
        <v>64</v>
      </c>
      <c r="H76" s="13">
        <v>0.000641550925925926</v>
      </c>
      <c r="I76" s="13">
        <f t="shared" si="6"/>
        <v>0.000641550925925926</v>
      </c>
      <c r="J76" s="66">
        <f aca="true" t="shared" si="7" ref="J76:J81">I76-$I$75</f>
        <v>6.481481481481551E-06</v>
      </c>
      <c r="K76" s="3">
        <v>50</v>
      </c>
    </row>
    <row r="77" spans="1:11" s="2" customFormat="1" ht="12.75">
      <c r="A77" s="1">
        <v>3</v>
      </c>
      <c r="B77" s="15">
        <v>44</v>
      </c>
      <c r="C77" s="30">
        <v>755</v>
      </c>
      <c r="D77" s="50" t="s">
        <v>16</v>
      </c>
      <c r="E77" s="30">
        <v>53</v>
      </c>
      <c r="F77" s="30" t="s">
        <v>15</v>
      </c>
      <c r="G77" s="52" t="s">
        <v>70</v>
      </c>
      <c r="H77" s="13">
        <v>0.0006586805555555555</v>
      </c>
      <c r="I77" s="13">
        <f t="shared" si="6"/>
        <v>0.0006586805555555555</v>
      </c>
      <c r="J77" s="66">
        <f t="shared" si="7"/>
        <v>2.3611111111111077E-05</v>
      </c>
      <c r="K77" s="3">
        <v>45</v>
      </c>
    </row>
    <row r="78" spans="1:11" s="2" customFormat="1" ht="12.75">
      <c r="A78" s="1">
        <v>4</v>
      </c>
      <c r="B78" s="15">
        <v>46</v>
      </c>
      <c r="C78" s="30">
        <v>632</v>
      </c>
      <c r="D78" s="50" t="s">
        <v>119</v>
      </c>
      <c r="E78" s="30">
        <v>53</v>
      </c>
      <c r="F78" s="30" t="s">
        <v>15</v>
      </c>
      <c r="G78" s="52" t="s">
        <v>64</v>
      </c>
      <c r="H78" s="13">
        <v>0.0006721064814814814</v>
      </c>
      <c r="I78" s="13">
        <f t="shared" si="6"/>
        <v>0.0006721064814814814</v>
      </c>
      <c r="J78" s="66">
        <f t="shared" si="7"/>
        <v>3.703703703703703E-05</v>
      </c>
      <c r="K78" s="3">
        <v>40</v>
      </c>
    </row>
    <row r="79" spans="1:11" s="2" customFormat="1" ht="12.75">
      <c r="A79" s="1">
        <v>5</v>
      </c>
      <c r="B79" s="15">
        <v>45</v>
      </c>
      <c r="C79" s="37">
        <v>2383</v>
      </c>
      <c r="D79" s="50" t="s">
        <v>118</v>
      </c>
      <c r="E79" s="30">
        <v>52</v>
      </c>
      <c r="F79" s="37" t="s">
        <v>15</v>
      </c>
      <c r="G79" s="52" t="s">
        <v>109</v>
      </c>
      <c r="H79" s="13">
        <v>0.0006843750000000001</v>
      </c>
      <c r="I79" s="13">
        <f t="shared" si="6"/>
        <v>0.0006843750000000001</v>
      </c>
      <c r="J79" s="66">
        <f t="shared" si="7"/>
        <v>4.930555555555569E-05</v>
      </c>
      <c r="K79" s="3">
        <v>32</v>
      </c>
    </row>
    <row r="80" spans="1:11" s="2" customFormat="1" ht="12.75">
      <c r="A80" s="1">
        <v>6</v>
      </c>
      <c r="B80" s="15">
        <v>47</v>
      </c>
      <c r="C80" s="30">
        <v>1523</v>
      </c>
      <c r="D80" s="31" t="s">
        <v>120</v>
      </c>
      <c r="E80" s="30">
        <v>52</v>
      </c>
      <c r="F80" s="30" t="s">
        <v>15</v>
      </c>
      <c r="G80" s="31" t="s">
        <v>67</v>
      </c>
      <c r="H80" s="13">
        <v>0.000703587962962963</v>
      </c>
      <c r="I80" s="13">
        <f t="shared" si="6"/>
        <v>0.000703587962962963</v>
      </c>
      <c r="J80" s="66">
        <f t="shared" si="7"/>
        <v>6.851851851851865E-05</v>
      </c>
      <c r="K80" s="3">
        <v>26</v>
      </c>
    </row>
    <row r="81" spans="1:10" s="2" customFormat="1" ht="12.75">
      <c r="A81" s="1">
        <v>7</v>
      </c>
      <c r="B81" s="15">
        <v>48</v>
      </c>
      <c r="C81" s="1"/>
      <c r="D81" s="39" t="s">
        <v>121</v>
      </c>
      <c r="E81" s="1">
        <v>55</v>
      </c>
      <c r="F81" s="1" t="s">
        <v>15</v>
      </c>
      <c r="G81" s="53" t="s">
        <v>122</v>
      </c>
      <c r="H81" s="13">
        <v>0.0007626157407407408</v>
      </c>
      <c r="I81" s="13">
        <f t="shared" si="6"/>
        <v>0.0007626157407407408</v>
      </c>
      <c r="J81" s="66">
        <f t="shared" si="7"/>
        <v>0.0001275462962962964</v>
      </c>
    </row>
    <row r="82" spans="1:11" s="2" customFormat="1" ht="12.75">
      <c r="A82" s="1"/>
      <c r="B82" s="1"/>
      <c r="C82" s="1"/>
      <c r="E82" s="1"/>
      <c r="F82" s="1"/>
      <c r="H82" s="13"/>
      <c r="I82" s="13"/>
      <c r="J82" s="67"/>
      <c r="K82" s="13"/>
    </row>
    <row r="83" spans="2:11" s="6" customFormat="1" ht="12.75">
      <c r="B83" s="8" t="s">
        <v>47</v>
      </c>
      <c r="C83" s="8"/>
      <c r="D83" s="8"/>
      <c r="H83" s="13"/>
      <c r="I83" s="13"/>
      <c r="J83" s="67"/>
      <c r="K83" s="13"/>
    </row>
    <row r="84" spans="8:11" s="6" customFormat="1" ht="12.75">
      <c r="H84" s="13"/>
      <c r="I84" s="13"/>
      <c r="J84" s="67"/>
      <c r="K84" s="13"/>
    </row>
    <row r="85" spans="1:11" s="6" customFormat="1" ht="12.75">
      <c r="A85" s="19" t="s">
        <v>0</v>
      </c>
      <c r="B85" s="19" t="s">
        <v>42</v>
      </c>
      <c r="C85" s="19" t="s">
        <v>45</v>
      </c>
      <c r="D85" s="20" t="s">
        <v>43</v>
      </c>
      <c r="E85" s="21" t="s">
        <v>44</v>
      </c>
      <c r="F85" s="19" t="s">
        <v>45</v>
      </c>
      <c r="G85" s="20" t="s">
        <v>1</v>
      </c>
      <c r="H85" s="27" t="s">
        <v>188</v>
      </c>
      <c r="I85" s="22" t="s">
        <v>46</v>
      </c>
      <c r="J85" s="65" t="s">
        <v>190</v>
      </c>
      <c r="K85" s="19" t="s">
        <v>2</v>
      </c>
    </row>
    <row r="86" spans="8:11" s="6" customFormat="1" ht="12.75">
      <c r="H86" s="13"/>
      <c r="I86" s="13"/>
      <c r="J86" s="67"/>
      <c r="K86" s="12"/>
    </row>
    <row r="87" spans="1:10" s="2" customFormat="1" ht="12.75">
      <c r="A87" s="23">
        <v>1</v>
      </c>
      <c r="B87" s="1">
        <v>54</v>
      </c>
      <c r="C87" s="1"/>
      <c r="D87" s="2" t="s">
        <v>131</v>
      </c>
      <c r="E87" s="1">
        <v>59</v>
      </c>
      <c r="F87" s="1" t="s">
        <v>9</v>
      </c>
      <c r="G87" s="2" t="s">
        <v>132</v>
      </c>
      <c r="H87" s="13">
        <v>0.000619212962962963</v>
      </c>
      <c r="I87" s="13">
        <f aca="true" t="shared" si="8" ref="I87:I92">IF(F87="a1",H87*1,IF(F87="a2",H87*0.99,IF(F87="a3",H87*0.97,IF(F87="a4",H87*0.94,IF(F87="a5",H87*0.91,)))))</f>
        <v>0.0005634837962962964</v>
      </c>
      <c r="J87" s="66">
        <f aca="true" t="shared" si="9" ref="J87:J92">I87-$I$87</f>
        <v>0</v>
      </c>
    </row>
    <row r="88" spans="1:11" s="2" customFormat="1" ht="12.75">
      <c r="A88" s="23">
        <v>2</v>
      </c>
      <c r="B88" s="1">
        <v>51</v>
      </c>
      <c r="C88" s="28">
        <v>2382</v>
      </c>
      <c r="D88" s="29" t="s">
        <v>125</v>
      </c>
      <c r="E88" s="28">
        <v>57</v>
      </c>
      <c r="F88" s="28" t="s">
        <v>9</v>
      </c>
      <c r="G88" s="29" t="s">
        <v>109</v>
      </c>
      <c r="H88" s="13">
        <v>0.0006313657407407406</v>
      </c>
      <c r="I88" s="13">
        <f t="shared" si="8"/>
        <v>0.000574542824074074</v>
      </c>
      <c r="J88" s="66">
        <f t="shared" si="9"/>
        <v>1.1059027777777586E-05</v>
      </c>
      <c r="K88" s="3">
        <v>60</v>
      </c>
    </row>
    <row r="89" spans="1:11" s="6" customFormat="1" ht="12.75">
      <c r="A89" s="23">
        <v>3</v>
      </c>
      <c r="B89" s="1">
        <v>52</v>
      </c>
      <c r="C89" s="30">
        <v>3028</v>
      </c>
      <c r="D89" s="31" t="s">
        <v>126</v>
      </c>
      <c r="E89" s="30">
        <v>58</v>
      </c>
      <c r="F89" s="30" t="s">
        <v>9</v>
      </c>
      <c r="G89" s="36" t="s">
        <v>123</v>
      </c>
      <c r="H89" s="13">
        <v>0.0006531250000000001</v>
      </c>
      <c r="I89" s="13">
        <f t="shared" si="8"/>
        <v>0.00059434375</v>
      </c>
      <c r="J89" s="66">
        <f t="shared" si="9"/>
        <v>3.0859953703703626E-05</v>
      </c>
      <c r="K89" s="3">
        <v>40</v>
      </c>
    </row>
    <row r="90" spans="1:10" s="6" customFormat="1" ht="12.75">
      <c r="A90" s="23">
        <v>4</v>
      </c>
      <c r="B90" s="1">
        <v>56</v>
      </c>
      <c r="C90" s="1"/>
      <c r="D90" s="54" t="s">
        <v>180</v>
      </c>
      <c r="E90" s="55">
        <v>59</v>
      </c>
      <c r="F90" s="1" t="s">
        <v>9</v>
      </c>
      <c r="G90" s="16" t="s">
        <v>130</v>
      </c>
      <c r="H90" s="13">
        <v>0.0006641203703703704</v>
      </c>
      <c r="I90" s="13">
        <f t="shared" si="8"/>
        <v>0.000604349537037037</v>
      </c>
      <c r="J90" s="66">
        <f t="shared" si="9"/>
        <v>4.086574074074062E-05</v>
      </c>
    </row>
    <row r="91" spans="1:10" s="6" customFormat="1" ht="12.75">
      <c r="A91" s="23">
        <v>5</v>
      </c>
      <c r="B91" s="1">
        <v>55</v>
      </c>
      <c r="C91" s="1"/>
      <c r="D91" s="2" t="s">
        <v>133</v>
      </c>
      <c r="E91" s="1">
        <v>56</v>
      </c>
      <c r="F91" s="1" t="s">
        <v>9</v>
      </c>
      <c r="G91" s="2" t="s">
        <v>65</v>
      </c>
      <c r="H91" s="13">
        <v>0.0006841435185185185</v>
      </c>
      <c r="I91" s="13">
        <f t="shared" si="8"/>
        <v>0.0006225706018518519</v>
      </c>
      <c r="J91" s="66">
        <f t="shared" si="9"/>
        <v>5.90868055555555E-05</v>
      </c>
    </row>
    <row r="92" spans="1:11" s="6" customFormat="1" ht="12.75">
      <c r="A92" s="23">
        <v>6</v>
      </c>
      <c r="B92" s="1">
        <v>53</v>
      </c>
      <c r="C92" s="30">
        <v>506</v>
      </c>
      <c r="D92" s="31" t="s">
        <v>127</v>
      </c>
      <c r="E92" s="30">
        <v>60</v>
      </c>
      <c r="F92" s="30" t="s">
        <v>9</v>
      </c>
      <c r="G92" s="31" t="s">
        <v>128</v>
      </c>
      <c r="H92" s="13">
        <v>0.0007034722222222221</v>
      </c>
      <c r="I92" s="13">
        <f t="shared" si="8"/>
        <v>0.0006401597222222221</v>
      </c>
      <c r="J92" s="66">
        <f t="shared" si="9"/>
        <v>7.667592592592567E-05</v>
      </c>
      <c r="K92" s="3">
        <v>24</v>
      </c>
    </row>
    <row r="93" spans="1:11" s="6" customFormat="1" ht="12.75">
      <c r="A93" s="23"/>
      <c r="B93" s="1"/>
      <c r="C93" s="30"/>
      <c r="D93" s="31"/>
      <c r="E93" s="30"/>
      <c r="F93" s="30"/>
      <c r="G93" s="31"/>
      <c r="H93" s="13"/>
      <c r="I93" s="13"/>
      <c r="J93" s="66"/>
      <c r="K93" s="3"/>
    </row>
    <row r="94" spans="1:11" s="6" customFormat="1" ht="12.75">
      <c r="A94" s="23">
        <v>1</v>
      </c>
      <c r="B94" s="1">
        <v>57</v>
      </c>
      <c r="C94" s="30">
        <v>1735</v>
      </c>
      <c r="D94" s="31" t="s">
        <v>134</v>
      </c>
      <c r="E94" s="30">
        <v>63</v>
      </c>
      <c r="F94" s="30" t="s">
        <v>10</v>
      </c>
      <c r="G94" s="31" t="s">
        <v>135</v>
      </c>
      <c r="H94" s="13">
        <v>0.0005855324074074074</v>
      </c>
      <c r="I94" s="13">
        <f aca="true" t="shared" si="10" ref="I94:I102">IF(F94="a1",H94*1,IF(F94="a2",H94*0.99,IF(F94="a3",H94*0.97,IF(F94="a4",H94*0.94,IF(F94="a5",H94*0.91,)))))</f>
        <v>0.0005504004629629629</v>
      </c>
      <c r="J94" s="66">
        <f>I94-$I$94</f>
        <v>0</v>
      </c>
      <c r="K94" s="3">
        <v>100</v>
      </c>
    </row>
    <row r="95" spans="1:11" s="6" customFormat="1" ht="12.75">
      <c r="A95" s="23">
        <v>2</v>
      </c>
      <c r="B95" s="1">
        <v>59</v>
      </c>
      <c r="C95" s="37">
        <v>631</v>
      </c>
      <c r="D95" s="36" t="s">
        <v>138</v>
      </c>
      <c r="E95" s="28">
        <v>62</v>
      </c>
      <c r="F95" s="28" t="s">
        <v>10</v>
      </c>
      <c r="G95" s="29" t="s">
        <v>64</v>
      </c>
      <c r="H95" s="13">
        <v>0.0006023148148148147</v>
      </c>
      <c r="I95" s="13">
        <f t="shared" si="10"/>
        <v>0.0005661759259259258</v>
      </c>
      <c r="J95" s="66">
        <f aca="true" t="shared" si="11" ref="J95:J102">I95-$I$94</f>
        <v>1.577546296296288E-05</v>
      </c>
      <c r="K95" s="3">
        <v>80</v>
      </c>
    </row>
    <row r="96" spans="1:10" s="6" customFormat="1" ht="12.75">
      <c r="A96" s="23">
        <v>3</v>
      </c>
      <c r="B96" s="1">
        <v>64</v>
      </c>
      <c r="C96" s="1"/>
      <c r="D96" s="2" t="s">
        <v>168</v>
      </c>
      <c r="E96" s="1">
        <v>63</v>
      </c>
      <c r="F96" s="1" t="s">
        <v>10</v>
      </c>
      <c r="G96" s="2" t="s">
        <v>124</v>
      </c>
      <c r="H96" s="13">
        <v>0.0006090277777777778</v>
      </c>
      <c r="I96" s="13">
        <f t="shared" si="10"/>
        <v>0.0005724861111111111</v>
      </c>
      <c r="J96" s="66">
        <f t="shared" si="11"/>
        <v>2.2085648148148138E-05</v>
      </c>
    </row>
    <row r="97" spans="1:11" s="6" customFormat="1" ht="12.75">
      <c r="A97" s="23">
        <v>4</v>
      </c>
      <c r="B97" s="1">
        <v>58</v>
      </c>
      <c r="C97" s="30">
        <v>1821</v>
      </c>
      <c r="D97" s="31" t="s">
        <v>136</v>
      </c>
      <c r="E97" s="30">
        <v>63</v>
      </c>
      <c r="F97" s="32" t="s">
        <v>10</v>
      </c>
      <c r="G97" s="31" t="s">
        <v>137</v>
      </c>
      <c r="H97" s="13">
        <v>0.0006246527777777777</v>
      </c>
      <c r="I97" s="13">
        <f t="shared" si="10"/>
        <v>0.000587173611111111</v>
      </c>
      <c r="J97" s="66">
        <f t="shared" si="11"/>
        <v>3.677314814814808E-05</v>
      </c>
      <c r="K97" s="3">
        <v>45</v>
      </c>
    </row>
    <row r="98" spans="1:10" s="6" customFormat="1" ht="12.75">
      <c r="A98" s="23">
        <v>5</v>
      </c>
      <c r="B98" s="1">
        <v>65</v>
      </c>
      <c r="C98" s="1"/>
      <c r="D98" s="2" t="s">
        <v>146</v>
      </c>
      <c r="E98" s="1">
        <v>65</v>
      </c>
      <c r="F98" s="55" t="s">
        <v>10</v>
      </c>
      <c r="G98" s="14" t="s">
        <v>147</v>
      </c>
      <c r="H98" s="13">
        <v>0.0006362268518518519</v>
      </c>
      <c r="I98" s="13">
        <f t="shared" si="10"/>
        <v>0.0005980532407407408</v>
      </c>
      <c r="J98" s="66">
        <f t="shared" si="11"/>
        <v>4.765277777777786E-05</v>
      </c>
    </row>
    <row r="99" spans="1:10" s="6" customFormat="1" ht="12.75">
      <c r="A99" s="23">
        <v>6</v>
      </c>
      <c r="B99" s="1">
        <v>63</v>
      </c>
      <c r="C99" s="1"/>
      <c r="D99" s="2" t="s">
        <v>144</v>
      </c>
      <c r="E99" s="1">
        <v>64</v>
      </c>
      <c r="F99" s="1" t="s">
        <v>10</v>
      </c>
      <c r="G99" s="2" t="s">
        <v>145</v>
      </c>
      <c r="H99" s="13">
        <v>0.0006574074074074073</v>
      </c>
      <c r="I99" s="13">
        <f t="shared" si="10"/>
        <v>0.0006179629629629628</v>
      </c>
      <c r="J99" s="66">
        <f t="shared" si="11"/>
        <v>6.756249999999991E-05</v>
      </c>
    </row>
    <row r="100" spans="1:11" s="6" customFormat="1" ht="12.75">
      <c r="A100" s="23">
        <v>7</v>
      </c>
      <c r="B100" s="1">
        <v>62</v>
      </c>
      <c r="C100" s="37">
        <v>2129</v>
      </c>
      <c r="D100" s="36" t="s">
        <v>142</v>
      </c>
      <c r="E100" s="28">
        <v>62</v>
      </c>
      <c r="F100" s="28" t="s">
        <v>10</v>
      </c>
      <c r="G100" s="29" t="s">
        <v>143</v>
      </c>
      <c r="H100" s="13">
        <v>0.0006828703703703703</v>
      </c>
      <c r="I100" s="13">
        <f t="shared" si="10"/>
        <v>0.000641898148148148</v>
      </c>
      <c r="J100" s="66">
        <f t="shared" si="11"/>
        <v>9.149768518518502E-05</v>
      </c>
      <c r="K100" s="3">
        <v>22</v>
      </c>
    </row>
    <row r="101" spans="1:10" s="6" customFormat="1" ht="12.75">
      <c r="A101" s="23">
        <v>8</v>
      </c>
      <c r="B101" s="1">
        <v>67</v>
      </c>
      <c r="C101" s="1"/>
      <c r="D101" s="14" t="s">
        <v>176</v>
      </c>
      <c r="E101" s="1">
        <v>61</v>
      </c>
      <c r="F101" s="1" t="s">
        <v>10</v>
      </c>
      <c r="G101" s="2" t="s">
        <v>135</v>
      </c>
      <c r="H101" s="13">
        <v>0.0007273148148148148</v>
      </c>
      <c r="I101" s="13">
        <f t="shared" si="10"/>
        <v>0.0006836759259259258</v>
      </c>
      <c r="J101" s="66">
        <f t="shared" si="11"/>
        <v>0.00013327546296296286</v>
      </c>
    </row>
    <row r="102" spans="1:11" s="6" customFormat="1" ht="12.75">
      <c r="A102" s="23">
        <v>9</v>
      </c>
      <c r="B102" s="1">
        <v>61</v>
      </c>
      <c r="C102" s="30">
        <v>628</v>
      </c>
      <c r="D102" s="31" t="s">
        <v>140</v>
      </c>
      <c r="E102" s="30">
        <v>62</v>
      </c>
      <c r="F102" s="40" t="s">
        <v>10</v>
      </c>
      <c r="G102" s="31" t="s">
        <v>141</v>
      </c>
      <c r="H102" s="13">
        <v>0.0007407407407407407</v>
      </c>
      <c r="I102" s="13">
        <f t="shared" si="10"/>
        <v>0.0006962962962962962</v>
      </c>
      <c r="J102" s="66">
        <f t="shared" si="11"/>
        <v>0.00014589583333333327</v>
      </c>
      <c r="K102" s="3">
        <v>20</v>
      </c>
    </row>
    <row r="103" spans="1:11" s="6" customFormat="1" ht="12.75">
      <c r="A103" s="23"/>
      <c r="B103" s="1">
        <v>60</v>
      </c>
      <c r="C103" s="30">
        <v>633</v>
      </c>
      <c r="D103" s="36" t="s">
        <v>139</v>
      </c>
      <c r="E103" s="30">
        <v>62</v>
      </c>
      <c r="F103" s="30" t="s">
        <v>10</v>
      </c>
      <c r="G103" s="36" t="s">
        <v>64</v>
      </c>
      <c r="H103" s="13" t="s">
        <v>191</v>
      </c>
      <c r="I103" s="13"/>
      <c r="J103" s="66"/>
      <c r="K103" s="3"/>
    </row>
    <row r="104" spans="1:11" s="6" customFormat="1" ht="12.75">
      <c r="A104" s="23"/>
      <c r="B104" s="1">
        <v>66</v>
      </c>
      <c r="C104" s="1"/>
      <c r="D104" s="2" t="s">
        <v>167</v>
      </c>
      <c r="E104" s="1">
        <v>61</v>
      </c>
      <c r="F104" s="1" t="s">
        <v>10</v>
      </c>
      <c r="G104" s="2" t="s">
        <v>124</v>
      </c>
      <c r="H104" s="13" t="s">
        <v>192</v>
      </c>
      <c r="I104" s="13"/>
      <c r="J104" s="66"/>
      <c r="K104" s="3"/>
    </row>
    <row r="105" spans="1:11" s="6" customFormat="1" ht="12.75">
      <c r="A105" s="23"/>
      <c r="B105" s="1"/>
      <c r="C105" s="1"/>
      <c r="D105" s="2"/>
      <c r="E105" s="1"/>
      <c r="F105" s="1"/>
      <c r="G105" s="2"/>
      <c r="H105" s="13"/>
      <c r="I105" s="13"/>
      <c r="J105" s="66"/>
      <c r="K105" s="3"/>
    </row>
    <row r="106" spans="1:10" s="6" customFormat="1" ht="12.75">
      <c r="A106" s="23">
        <v>1</v>
      </c>
      <c r="B106" s="1">
        <v>69</v>
      </c>
      <c r="C106" s="1"/>
      <c r="D106" s="14" t="s">
        <v>169</v>
      </c>
      <c r="E106" s="1">
        <v>68</v>
      </c>
      <c r="F106" s="56" t="s">
        <v>11</v>
      </c>
      <c r="G106" s="6" t="s">
        <v>124</v>
      </c>
      <c r="H106" s="13">
        <v>0.0006042824074074074</v>
      </c>
      <c r="I106" s="13">
        <f>IF(F106="a1",H106*1,IF(F106="a2",H106*0.99,IF(F106="a3",H106*0.97,IF(F106="a4",H106*0.94,IF(F106="a5",H106*0.91,)))))</f>
        <v>0.0005861539351851852</v>
      </c>
      <c r="J106" s="66">
        <f>I106-$I$106</f>
        <v>0</v>
      </c>
    </row>
    <row r="107" spans="1:10" s="6" customFormat="1" ht="12.75">
      <c r="A107" s="23">
        <v>2</v>
      </c>
      <c r="B107" s="1">
        <v>70</v>
      </c>
      <c r="C107" s="1"/>
      <c r="D107" s="2" t="s">
        <v>171</v>
      </c>
      <c r="E107" s="1">
        <v>66</v>
      </c>
      <c r="F107" s="1" t="s">
        <v>11</v>
      </c>
      <c r="G107" s="2" t="s">
        <v>172</v>
      </c>
      <c r="H107" s="13">
        <v>0.0006215277777777778</v>
      </c>
      <c r="I107" s="13">
        <f>IF(F107="a1",H107*1,IF(F107="a2",H107*0.99,IF(F107="a3",H107*0.97,IF(F107="a4",H107*0.94,IF(F107="a5",H107*0.91,)))))</f>
        <v>0.0006028819444444444</v>
      </c>
      <c r="J107" s="66">
        <f>I107-$I$106</f>
        <v>1.672800925925919E-05</v>
      </c>
    </row>
    <row r="108" spans="1:11" s="6" customFormat="1" ht="12.75">
      <c r="A108" s="23">
        <v>3</v>
      </c>
      <c r="B108" s="1">
        <v>68</v>
      </c>
      <c r="C108" s="30">
        <v>1280</v>
      </c>
      <c r="D108" s="31" t="s">
        <v>148</v>
      </c>
      <c r="E108" s="30">
        <v>67</v>
      </c>
      <c r="F108" s="40" t="s">
        <v>11</v>
      </c>
      <c r="G108" s="31" t="s">
        <v>83</v>
      </c>
      <c r="H108" s="13">
        <v>0.0006346064814814814</v>
      </c>
      <c r="I108" s="13">
        <f>IF(F108="a1",H108*1,IF(F108="a2",H108*0.99,IF(F108="a3",H108*0.97,IF(F108="a4",H108*0.94,IF(F108="a5",H108*0.91,)))))</f>
        <v>0.000615568287037037</v>
      </c>
      <c r="J108" s="66">
        <f>I108-$I$106</f>
        <v>2.941435185185176E-05</v>
      </c>
      <c r="K108" s="3">
        <v>32</v>
      </c>
    </row>
    <row r="109" spans="1:10" s="6" customFormat="1" ht="12.75">
      <c r="A109" s="23">
        <v>4</v>
      </c>
      <c r="B109" s="1">
        <v>71</v>
      </c>
      <c r="C109" s="1"/>
      <c r="D109" s="2" t="s">
        <v>184</v>
      </c>
      <c r="E109" s="1">
        <v>68</v>
      </c>
      <c r="F109" s="1" t="s">
        <v>11</v>
      </c>
      <c r="G109" s="2" t="s">
        <v>185</v>
      </c>
      <c r="H109" s="13">
        <v>0.0007277777777777778</v>
      </c>
      <c r="I109" s="13">
        <f>IF(F109="a1",H109*1,IF(F109="a2",H109*0.99,IF(F109="a3",H109*0.97,IF(F109="a4",H109*0.94,IF(F109="a5",H109*0.91,)))))</f>
        <v>0.0007059444444444445</v>
      </c>
      <c r="J109" s="66">
        <f>I109-$I$106</f>
        <v>0.00011979050925925926</v>
      </c>
    </row>
    <row r="110" spans="1:10" s="6" customFormat="1" ht="12.75">
      <c r="A110" s="23"/>
      <c r="B110" s="1"/>
      <c r="C110" s="1"/>
      <c r="D110" s="2"/>
      <c r="E110" s="1"/>
      <c r="F110" s="1"/>
      <c r="G110" s="2"/>
      <c r="H110" s="13"/>
      <c r="I110" s="13"/>
      <c r="J110" s="66"/>
    </row>
    <row r="111" spans="1:11" s="6" customFormat="1" ht="12.75">
      <c r="A111" s="23">
        <v>1</v>
      </c>
      <c r="B111" s="1">
        <v>73</v>
      </c>
      <c r="C111" s="30">
        <v>2150</v>
      </c>
      <c r="D111" s="31" t="s">
        <v>151</v>
      </c>
      <c r="E111" s="30">
        <v>73</v>
      </c>
      <c r="F111" s="32" t="s">
        <v>12</v>
      </c>
      <c r="G111" s="31" t="s">
        <v>152</v>
      </c>
      <c r="H111" s="13">
        <v>0.0005863425925925925</v>
      </c>
      <c r="I111" s="13">
        <f>IF(F111="a1",H111*1,IF(F111="a2",H111*0.99,IF(F111="a3",H111*0.97,IF(F111="a4",H111*0.94,IF(F111="a5",H111*0.91,)))))</f>
        <v>0.0005804791666666665</v>
      </c>
      <c r="J111" s="66">
        <f>I111-$I$111</f>
        <v>0</v>
      </c>
      <c r="K111" s="3">
        <v>50</v>
      </c>
    </row>
    <row r="112" spans="1:11" s="6" customFormat="1" ht="12.75">
      <c r="A112" s="23">
        <v>2</v>
      </c>
      <c r="B112" s="1">
        <v>72</v>
      </c>
      <c r="C112" s="30">
        <v>1163</v>
      </c>
      <c r="D112" s="31" t="s">
        <v>149</v>
      </c>
      <c r="E112" s="30">
        <v>73</v>
      </c>
      <c r="F112" s="30" t="s">
        <v>12</v>
      </c>
      <c r="G112" s="31" t="s">
        <v>150</v>
      </c>
      <c r="H112" s="13">
        <v>0.0006063657407407408</v>
      </c>
      <c r="I112" s="13">
        <f>IF(F112="a1",H112*1,IF(F112="a2",H112*0.99,IF(F112="a3",H112*0.97,IF(F112="a4",H112*0.94,IF(F112="a5",H112*0.91,)))))</f>
        <v>0.0006003020833333333</v>
      </c>
      <c r="J112" s="66">
        <f>I112-$I$111</f>
        <v>1.9822916666666795E-05</v>
      </c>
      <c r="K112" s="3">
        <v>36</v>
      </c>
    </row>
    <row r="113" spans="1:10" s="6" customFormat="1" ht="12.75">
      <c r="A113" s="23">
        <v>3</v>
      </c>
      <c r="B113" s="1">
        <v>75</v>
      </c>
      <c r="C113" s="30">
        <v>2850</v>
      </c>
      <c r="D113" s="31" t="s">
        <v>153</v>
      </c>
      <c r="E113" s="30">
        <v>80</v>
      </c>
      <c r="F113" s="32" t="s">
        <v>13</v>
      </c>
      <c r="G113" s="36" t="s">
        <v>109</v>
      </c>
      <c r="H113" s="13">
        <v>0.0006283564814814814</v>
      </c>
      <c r="I113" s="13">
        <f>IF(F113="a1",H113*1,IF(F113="a2",H113*0.99,IF(F113="a3",H113*0.97,IF(F113="a4",H113*0.94,IF(F113="a5",H113*0.91,)))))</f>
        <v>0.0006283564814814814</v>
      </c>
      <c r="J113" s="66">
        <f>I113-$I$111</f>
        <v>4.787731481481483E-05</v>
      </c>
    </row>
    <row r="114" spans="1:11" s="6" customFormat="1" ht="12.75">
      <c r="A114" s="23">
        <v>4</v>
      </c>
      <c r="B114" s="1">
        <v>76</v>
      </c>
      <c r="C114" s="30">
        <v>2415</v>
      </c>
      <c r="D114" s="36" t="s">
        <v>154</v>
      </c>
      <c r="E114" s="37">
        <v>76</v>
      </c>
      <c r="F114" s="30" t="s">
        <v>13</v>
      </c>
      <c r="G114" s="35" t="s">
        <v>112</v>
      </c>
      <c r="H114" s="13">
        <v>0.0006289351851851852</v>
      </c>
      <c r="I114" s="13">
        <f>IF(F114="a1",H114*1,IF(F114="a2",H114*0.99,IF(F114="a3",H114*0.97,IF(F114="a4",H114*0.94,IF(F114="a5",H114*0.91,)))))</f>
        <v>0.0006289351851851852</v>
      </c>
      <c r="J114" s="66">
        <f>I114-$I$111</f>
        <v>4.845601851851864E-05</v>
      </c>
      <c r="K114" s="3">
        <v>29</v>
      </c>
    </row>
    <row r="115" spans="1:11" s="6" customFormat="1" ht="12.75">
      <c r="A115" s="23">
        <v>5</v>
      </c>
      <c r="B115" s="1">
        <v>74</v>
      </c>
      <c r="C115" s="1"/>
      <c r="D115" s="2" t="s">
        <v>182</v>
      </c>
      <c r="E115" s="1">
        <v>75</v>
      </c>
      <c r="F115" s="1" t="s">
        <v>12</v>
      </c>
      <c r="G115" s="2" t="s">
        <v>183</v>
      </c>
      <c r="H115" s="13">
        <v>0.0007659722222222221</v>
      </c>
      <c r="I115" s="13">
        <f>IF(F115="a1",H115*1,IF(F115="a2",H115*0.99,IF(F115="a3",H115*0.97,IF(F115="a4",H115*0.94,IF(F115="a5",H115*0.91,)))))</f>
        <v>0.0007583124999999999</v>
      </c>
      <c r="J115" s="66">
        <f>I115-$I$111</f>
        <v>0.00017783333333333334</v>
      </c>
      <c r="K115" s="3">
        <v>26</v>
      </c>
    </row>
    <row r="116" spans="1:11" s="6" customFormat="1" ht="12.75">
      <c r="A116" s="23"/>
      <c r="B116" s="1">
        <v>77</v>
      </c>
      <c r="C116" s="1"/>
      <c r="D116" s="2" t="s">
        <v>165</v>
      </c>
      <c r="E116" s="1">
        <v>78</v>
      </c>
      <c r="F116" s="55" t="s">
        <v>13</v>
      </c>
      <c r="G116" s="2" t="s">
        <v>166</v>
      </c>
      <c r="H116" s="13" t="s">
        <v>192</v>
      </c>
      <c r="I116" s="13"/>
      <c r="J116" s="66"/>
      <c r="K116" s="12"/>
    </row>
    <row r="118" spans="1:11" ht="12.75">
      <c r="A118" s="6"/>
      <c r="B118" s="8" t="s">
        <v>52</v>
      </c>
      <c r="C118" s="8"/>
      <c r="D118" s="8"/>
      <c r="E118" s="6"/>
      <c r="F118" s="6"/>
      <c r="G118" s="6"/>
      <c r="H118" s="13"/>
      <c r="I118" s="13"/>
      <c r="J118" s="67"/>
      <c r="K118" s="13"/>
    </row>
    <row r="119" spans="1:11" ht="12.75">
      <c r="A119" s="6"/>
      <c r="B119" s="6"/>
      <c r="C119" s="6"/>
      <c r="D119" s="6"/>
      <c r="E119" s="6"/>
      <c r="F119" s="6"/>
      <c r="G119" s="6"/>
      <c r="H119" s="13"/>
      <c r="I119" s="13"/>
      <c r="J119" s="67"/>
      <c r="K119" s="13"/>
    </row>
    <row r="120" spans="1:11" ht="12.75">
      <c r="A120" s="19" t="s">
        <v>0</v>
      </c>
      <c r="B120" s="19" t="s">
        <v>42</v>
      </c>
      <c r="C120" s="19" t="s">
        <v>45</v>
      </c>
      <c r="D120" s="20" t="s">
        <v>43</v>
      </c>
      <c r="E120" s="21" t="s">
        <v>44</v>
      </c>
      <c r="F120" s="19" t="s">
        <v>45</v>
      </c>
      <c r="G120" s="20" t="s">
        <v>1</v>
      </c>
      <c r="H120" s="27"/>
      <c r="I120" s="27" t="s">
        <v>188</v>
      </c>
      <c r="J120" s="65" t="s">
        <v>190</v>
      </c>
      <c r="K120" s="19" t="s">
        <v>2</v>
      </c>
    </row>
    <row r="121" spans="1:11" ht="12.75">
      <c r="A121" s="6"/>
      <c r="B121" s="6"/>
      <c r="C121" s="6"/>
      <c r="D121" s="6"/>
      <c r="E121" s="6"/>
      <c r="F121" s="6"/>
      <c r="G121" s="6"/>
      <c r="H121" s="13"/>
      <c r="I121" s="13"/>
      <c r="J121" s="67"/>
      <c r="K121" s="13"/>
    </row>
    <row r="122" spans="1:11" ht="12.75">
      <c r="A122" s="1">
        <v>1</v>
      </c>
      <c r="B122" s="1">
        <v>82</v>
      </c>
      <c r="C122" s="38">
        <v>754</v>
      </c>
      <c r="D122" s="41" t="s">
        <v>158</v>
      </c>
      <c r="E122" s="42">
        <v>85</v>
      </c>
      <c r="F122" s="42" t="s">
        <v>157</v>
      </c>
      <c r="G122" s="34" t="s">
        <v>50</v>
      </c>
      <c r="H122" s="13"/>
      <c r="I122" s="17">
        <v>0.0005730324074074074</v>
      </c>
      <c r="J122" s="66">
        <f>I122-$I$122</f>
        <v>0</v>
      </c>
      <c r="K122" s="3">
        <v>100</v>
      </c>
    </row>
    <row r="123" spans="1:11" ht="12.75">
      <c r="A123" s="1">
        <v>2</v>
      </c>
      <c r="B123" s="1">
        <v>81</v>
      </c>
      <c r="C123" s="38">
        <v>1143</v>
      </c>
      <c r="D123" s="41" t="s">
        <v>156</v>
      </c>
      <c r="E123" s="42">
        <v>91</v>
      </c>
      <c r="F123" s="42" t="s">
        <v>157</v>
      </c>
      <c r="G123" s="34" t="s">
        <v>155</v>
      </c>
      <c r="H123" s="13"/>
      <c r="I123" s="17">
        <v>0.0006042824074074074</v>
      </c>
      <c r="J123" s="66">
        <f>I123-$I$122</f>
        <v>3.125000000000003E-05</v>
      </c>
      <c r="K123" s="3">
        <v>80</v>
      </c>
    </row>
    <row r="124" spans="1:11" ht="12.75">
      <c r="A124" s="1">
        <v>3</v>
      </c>
      <c r="B124" s="1">
        <v>85</v>
      </c>
      <c r="C124" s="43"/>
      <c r="D124" s="24" t="s">
        <v>181</v>
      </c>
      <c r="E124" s="47">
        <v>95</v>
      </c>
      <c r="F124" s="47" t="s">
        <v>157</v>
      </c>
      <c r="G124" s="24" t="s">
        <v>159</v>
      </c>
      <c r="H124" s="13"/>
      <c r="I124" s="17">
        <v>0.000608912037037037</v>
      </c>
      <c r="J124" s="66">
        <f>I124-$I$122</f>
        <v>3.587962962962963E-05</v>
      </c>
      <c r="K124" s="13"/>
    </row>
    <row r="125" spans="1:11" ht="12.75">
      <c r="A125" s="1">
        <v>4</v>
      </c>
      <c r="B125" s="1">
        <v>84</v>
      </c>
      <c r="C125" s="43"/>
      <c r="D125" s="24" t="s">
        <v>161</v>
      </c>
      <c r="E125" s="47">
        <v>94</v>
      </c>
      <c r="F125" s="47" t="s">
        <v>157</v>
      </c>
      <c r="G125" s="24" t="s">
        <v>83</v>
      </c>
      <c r="H125" s="13"/>
      <c r="I125" s="17">
        <v>0.000634837962962963</v>
      </c>
      <c r="J125" s="66">
        <f>I125-$I$122</f>
        <v>6.180555555555562E-05</v>
      </c>
      <c r="K125" s="13"/>
    </row>
    <row r="126" spans="1:11" ht="12.75">
      <c r="A126" s="1"/>
      <c r="B126" s="1">
        <v>83</v>
      </c>
      <c r="C126" s="43"/>
      <c r="D126" s="24" t="s">
        <v>160</v>
      </c>
      <c r="E126" s="47">
        <v>93</v>
      </c>
      <c r="F126" s="47" t="s">
        <v>157</v>
      </c>
      <c r="G126" s="24" t="s">
        <v>83</v>
      </c>
      <c r="H126" s="13"/>
      <c r="I126" s="17" t="s">
        <v>191</v>
      </c>
      <c r="J126" s="66"/>
      <c r="K126" s="13"/>
    </row>
    <row r="128" ht="12.75">
      <c r="G128" s="12" t="s">
        <v>16</v>
      </c>
    </row>
    <row r="129" ht="12.75">
      <c r="G129" s="45" t="s">
        <v>53</v>
      </c>
    </row>
    <row r="130" ht="12.75">
      <c r="H130" s="6"/>
    </row>
  </sheetData>
  <mergeCells count="7">
    <mergeCell ref="A9:K9"/>
    <mergeCell ref="A8:K8"/>
    <mergeCell ref="A6:K6"/>
    <mergeCell ref="A1:K1"/>
    <mergeCell ref="A2:K2"/>
    <mergeCell ref="A4:K4"/>
    <mergeCell ref="A5:K5"/>
  </mergeCells>
  <printOptions horizontalCentered="1"/>
  <pageMargins left="0.35433070866141736" right="0.2755905511811024" top="0.4" bottom="0.52" header="0.1968503937007874" footer="0.27"/>
  <pageSetup fitToHeight="0" fitToWidth="1" orientation="portrait" paperSize="9" scale="92" r:id="rId1"/>
  <headerFooter alignWithMargins="0">
    <oddHeader>&amp;LBačova roveň&amp;CTatran Nižná Boca&amp;R26.2.2011</oddHeader>
    <oddFooter>&amp;LMAKO Computer&amp;CStrana &amp;P/&amp;N&amp;RTAG Heuer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Šlachta</dc:creator>
  <cp:keywords/>
  <dc:description/>
  <cp:lastModifiedBy>Mako</cp:lastModifiedBy>
  <cp:lastPrinted>2011-02-26T09:54:57Z</cp:lastPrinted>
  <dcterms:created xsi:type="dcterms:W3CDTF">2002-04-05T13:58:38Z</dcterms:created>
  <dcterms:modified xsi:type="dcterms:W3CDTF">2011-02-26T10:15:27Z</dcterms:modified>
  <cp:category/>
  <cp:version/>
  <cp:contentType/>
  <cp:contentStatus/>
</cp:coreProperties>
</file>